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8904" tabRatio="891" activeTab="4"/>
  </bookViews>
  <sheets>
    <sheet name="Petunjuk" sheetId="37" r:id="rId1"/>
    <sheet name="KONVERSI (IP)" sheetId="46" r:id="rId2"/>
    <sheet name="KONVERSI REGULER" sheetId="40" r:id="rId3"/>
    <sheet name="susunan matakuliah" sheetId="45" r:id="rId4"/>
    <sheet name="penawaran kuliah" sheetId="47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40" l="1"/>
  <c r="H8" i="46" l="1"/>
  <c r="H108" i="46" l="1"/>
  <c r="I108" i="46" s="1"/>
  <c r="H107" i="46"/>
  <c r="I107" i="46" s="1"/>
  <c r="H105" i="46"/>
  <c r="I105" i="46" s="1"/>
  <c r="H103" i="46"/>
  <c r="I103" i="46" s="1"/>
  <c r="H98" i="46"/>
  <c r="I98" i="46" s="1"/>
  <c r="J98" i="46" s="1"/>
  <c r="O98" i="46" s="1"/>
  <c r="Q97" i="46"/>
  <c r="H96" i="46"/>
  <c r="I96" i="46" s="1"/>
  <c r="H94" i="46"/>
  <c r="I94" i="46" s="1"/>
  <c r="I93" i="46"/>
  <c r="Q93" i="46" s="1"/>
  <c r="H93" i="46"/>
  <c r="H89" i="46"/>
  <c r="I89" i="46" s="1"/>
  <c r="H87" i="46"/>
  <c r="I87" i="46" s="1"/>
  <c r="H86" i="46"/>
  <c r="I86" i="46" s="1"/>
  <c r="H84" i="46"/>
  <c r="I84" i="46" s="1"/>
  <c r="Q78" i="46"/>
  <c r="S78" i="46" s="1"/>
  <c r="I78" i="46"/>
  <c r="J78" i="46" s="1"/>
  <c r="O78" i="46" s="1"/>
  <c r="H78" i="46"/>
  <c r="H76" i="46"/>
  <c r="I76" i="46" s="1"/>
  <c r="Q77" i="46" s="1"/>
  <c r="S75" i="46"/>
  <c r="Q74" i="46"/>
  <c r="R74" i="46" s="1"/>
  <c r="J74" i="46"/>
  <c r="O75" i="46" s="1"/>
  <c r="I74" i="46"/>
  <c r="Q75" i="46" s="1"/>
  <c r="R75" i="46" s="1"/>
  <c r="H74" i="46"/>
  <c r="H73" i="46"/>
  <c r="I73" i="46" s="1"/>
  <c r="Q73" i="46" s="1"/>
  <c r="H67" i="46"/>
  <c r="I67" i="46" s="1"/>
  <c r="H66" i="46"/>
  <c r="I66" i="46" s="1"/>
  <c r="H65" i="46"/>
  <c r="I65" i="46" s="1"/>
  <c r="H56" i="46"/>
  <c r="I56" i="46" s="1"/>
  <c r="H55" i="46"/>
  <c r="I55" i="46" s="1"/>
  <c r="J55" i="46" s="1"/>
  <c r="O55" i="46" s="1"/>
  <c r="H54" i="46"/>
  <c r="I54" i="46" s="1"/>
  <c r="J54" i="46" s="1"/>
  <c r="O54" i="46" s="1"/>
  <c r="H53" i="46"/>
  <c r="I53" i="46" s="1"/>
  <c r="H49" i="46"/>
  <c r="I49" i="46" s="1"/>
  <c r="Q49" i="46" s="1"/>
  <c r="R48" i="46"/>
  <c r="Q48" i="46"/>
  <c r="S48" i="46" s="1"/>
  <c r="O48" i="46"/>
  <c r="H48" i="46"/>
  <c r="H47" i="46"/>
  <c r="H46" i="46"/>
  <c r="I46" i="46" s="1"/>
  <c r="J46" i="46" s="1"/>
  <c r="O46" i="46" s="1"/>
  <c r="H45" i="46"/>
  <c r="I45" i="46" s="1"/>
  <c r="J45" i="46" s="1"/>
  <c r="O45" i="46" s="1"/>
  <c r="H44" i="46"/>
  <c r="I44" i="46" s="1"/>
  <c r="Q43" i="46"/>
  <c r="S43" i="46" s="1"/>
  <c r="O43" i="46"/>
  <c r="H43" i="46"/>
  <c r="H42" i="46"/>
  <c r="H41" i="46"/>
  <c r="I41" i="46" s="1"/>
  <c r="H38" i="46"/>
  <c r="I38" i="46" s="1"/>
  <c r="J38" i="46" s="1"/>
  <c r="O38" i="46" s="1"/>
  <c r="H37" i="46"/>
  <c r="I37" i="46" s="1"/>
  <c r="J37" i="46" s="1"/>
  <c r="O37" i="46" s="1"/>
  <c r="H36" i="46"/>
  <c r="I36" i="46" s="1"/>
  <c r="Q36" i="46" s="1"/>
  <c r="H35" i="46"/>
  <c r="I35" i="46" s="1"/>
  <c r="H34" i="46"/>
  <c r="I34" i="46" s="1"/>
  <c r="H33" i="46"/>
  <c r="I33" i="46" s="1"/>
  <c r="H32" i="46"/>
  <c r="I32" i="46" s="1"/>
  <c r="H30" i="46"/>
  <c r="I30" i="46" s="1"/>
  <c r="H29" i="46"/>
  <c r="I29" i="46" s="1"/>
  <c r="J29" i="46" s="1"/>
  <c r="O29" i="46" s="1"/>
  <c r="H28" i="46"/>
  <c r="I28" i="46" s="1"/>
  <c r="J28" i="46" s="1"/>
  <c r="O28" i="46" s="1"/>
  <c r="H27" i="46"/>
  <c r="I27" i="46" s="1"/>
  <c r="Q27" i="46" s="1"/>
  <c r="H26" i="46"/>
  <c r="I26" i="46" s="1"/>
  <c r="Q26" i="46" s="1"/>
  <c r="H25" i="46"/>
  <c r="I25" i="46" s="1"/>
  <c r="H24" i="46"/>
  <c r="I24" i="46" s="1"/>
  <c r="H23" i="46"/>
  <c r="I23" i="46" s="1"/>
  <c r="H22" i="46"/>
  <c r="I22" i="46" s="1"/>
  <c r="H20" i="46"/>
  <c r="I20" i="46" s="1"/>
  <c r="J20" i="46" s="1"/>
  <c r="O20" i="46" s="1"/>
  <c r="H19" i="46"/>
  <c r="I19" i="46" s="1"/>
  <c r="J19" i="46" s="1"/>
  <c r="O19" i="46" s="1"/>
  <c r="H18" i="46"/>
  <c r="I18" i="46" s="1"/>
  <c r="J18" i="46" s="1"/>
  <c r="O18" i="46" s="1"/>
  <c r="H17" i="46"/>
  <c r="I17" i="46" s="1"/>
  <c r="Q17" i="46" s="1"/>
  <c r="H16" i="46"/>
  <c r="I16" i="46" s="1"/>
  <c r="H15" i="46"/>
  <c r="I15" i="46" s="1"/>
  <c r="H14" i="46"/>
  <c r="I14" i="46" s="1"/>
  <c r="H12" i="46"/>
  <c r="I12" i="46" s="1"/>
  <c r="H10" i="46"/>
  <c r="I10" i="46" s="1"/>
  <c r="H9" i="46"/>
  <c r="I9" i="46" s="1"/>
  <c r="I8" i="46"/>
  <c r="H7" i="46"/>
  <c r="I7" i="46" s="1"/>
  <c r="H6" i="46"/>
  <c r="I6" i="46" s="1"/>
  <c r="J6" i="46" s="1"/>
  <c r="O6" i="46" s="1"/>
  <c r="Q95" i="46" l="1"/>
  <c r="Q94" i="46"/>
  <c r="R94" i="46" s="1"/>
  <c r="J94" i="46"/>
  <c r="Q106" i="46"/>
  <c r="Q105" i="46"/>
  <c r="R105" i="46" s="1"/>
  <c r="J105" i="46"/>
  <c r="J86" i="46"/>
  <c r="O86" i="46" s="1"/>
  <c r="Q86" i="46"/>
  <c r="R86" i="46" s="1"/>
  <c r="O74" i="46"/>
  <c r="Q55" i="46"/>
  <c r="S55" i="46" s="1"/>
  <c r="Q53" i="46"/>
  <c r="R53" i="46" s="1"/>
  <c r="J53" i="46"/>
  <c r="O53" i="46" s="1"/>
  <c r="I47" i="46"/>
  <c r="Q47" i="46" s="1"/>
  <c r="J44" i="46"/>
  <c r="O44" i="46" s="1"/>
  <c r="Q44" i="46"/>
  <c r="R44" i="46" s="1"/>
  <c r="I42" i="46"/>
  <c r="Q42" i="46" s="1"/>
  <c r="Q38" i="46"/>
  <c r="S38" i="46" s="1"/>
  <c r="Q35" i="46"/>
  <c r="S35" i="46" s="1"/>
  <c r="J35" i="46"/>
  <c r="O35" i="46" s="1"/>
  <c r="J36" i="46"/>
  <c r="O36" i="46" s="1"/>
  <c r="Q20" i="46"/>
  <c r="S20" i="46" s="1"/>
  <c r="Q18" i="46"/>
  <c r="R18" i="46" s="1"/>
  <c r="J9" i="46"/>
  <c r="O9" i="46" s="1"/>
  <c r="Q9" i="46"/>
  <c r="Q89" i="46"/>
  <c r="J89" i="46"/>
  <c r="O89" i="46" s="1"/>
  <c r="Q10" i="46"/>
  <c r="Q11" i="46"/>
  <c r="J10" i="46"/>
  <c r="J15" i="46"/>
  <c r="O15" i="46" s="1"/>
  <c r="Q15" i="46"/>
  <c r="J67" i="46"/>
  <c r="O67" i="46" s="1"/>
  <c r="Q67" i="46"/>
  <c r="Q25" i="46"/>
  <c r="J25" i="46"/>
  <c r="O25" i="46" s="1"/>
  <c r="Q16" i="46"/>
  <c r="J16" i="46"/>
  <c r="O16" i="46" s="1"/>
  <c r="Q14" i="46"/>
  <c r="J14" i="46"/>
  <c r="O14" i="46" s="1"/>
  <c r="J33" i="46"/>
  <c r="O33" i="46" s="1"/>
  <c r="Q33" i="46"/>
  <c r="Q46" i="46"/>
  <c r="S73" i="46"/>
  <c r="R73" i="46"/>
  <c r="Q76" i="46"/>
  <c r="J76" i="46"/>
  <c r="Q6" i="46"/>
  <c r="Q22" i="46"/>
  <c r="J22" i="46"/>
  <c r="O22" i="46" s="1"/>
  <c r="Q28" i="46"/>
  <c r="Q41" i="46"/>
  <c r="J41" i="46"/>
  <c r="O41" i="46" s="1"/>
  <c r="Q56" i="46"/>
  <c r="J56" i="46"/>
  <c r="O56" i="46" s="1"/>
  <c r="Q84" i="46"/>
  <c r="J84" i="46"/>
  <c r="Q85" i="46"/>
  <c r="J87" i="46"/>
  <c r="Q88" i="46"/>
  <c r="S97" i="46"/>
  <c r="R97" i="46"/>
  <c r="S106" i="46"/>
  <c r="R106" i="46"/>
  <c r="Q7" i="46"/>
  <c r="J7" i="46"/>
  <c r="O7" i="46" s="1"/>
  <c r="R17" i="46"/>
  <c r="S17" i="46"/>
  <c r="S26" i="46"/>
  <c r="R26" i="46"/>
  <c r="J17" i="46"/>
  <c r="O17" i="46" s="1"/>
  <c r="Q19" i="46"/>
  <c r="J26" i="46"/>
  <c r="O26" i="46" s="1"/>
  <c r="Q29" i="46"/>
  <c r="J73" i="46"/>
  <c r="O73" i="46" s="1"/>
  <c r="Q87" i="46"/>
  <c r="Q98" i="46"/>
  <c r="Q23" i="46"/>
  <c r="J23" i="46"/>
  <c r="O23" i="46" s="1"/>
  <c r="R27" i="46"/>
  <c r="S27" i="46"/>
  <c r="J34" i="46"/>
  <c r="O34" i="46" s="1"/>
  <c r="Q34" i="46"/>
  <c r="S49" i="46"/>
  <c r="R49" i="46"/>
  <c r="Q65" i="46"/>
  <c r="J65" i="46"/>
  <c r="O65" i="46" s="1"/>
  <c r="S77" i="46"/>
  <c r="R77" i="46"/>
  <c r="Q8" i="46"/>
  <c r="J8" i="46"/>
  <c r="O8" i="46" s="1"/>
  <c r="J27" i="46"/>
  <c r="O27" i="46" s="1"/>
  <c r="Q30" i="46"/>
  <c r="J30" i="46"/>
  <c r="O30" i="46" s="1"/>
  <c r="Q37" i="46"/>
  <c r="J49" i="46"/>
  <c r="O49" i="46" s="1"/>
  <c r="Q54" i="46"/>
  <c r="Q103" i="46"/>
  <c r="J103" i="46"/>
  <c r="Q104" i="46"/>
  <c r="J107" i="46"/>
  <c r="O107" i="46" s="1"/>
  <c r="Q107" i="46"/>
  <c r="J24" i="46"/>
  <c r="O24" i="46" s="1"/>
  <c r="Q24" i="46"/>
  <c r="Q66" i="46"/>
  <c r="J66" i="46"/>
  <c r="O66" i="46" s="1"/>
  <c r="S93" i="46"/>
  <c r="R93" i="46"/>
  <c r="J96" i="46"/>
  <c r="Q96" i="46"/>
  <c r="Q108" i="46"/>
  <c r="J108" i="46"/>
  <c r="O108" i="46" s="1"/>
  <c r="Q12" i="46"/>
  <c r="J12" i="46"/>
  <c r="O12" i="46" s="1"/>
  <c r="Q32" i="46"/>
  <c r="J32" i="46"/>
  <c r="O32" i="46" s="1"/>
  <c r="S36" i="46"/>
  <c r="R36" i="46"/>
  <c r="Q45" i="46"/>
  <c r="R78" i="46"/>
  <c r="J93" i="46"/>
  <c r="O93" i="46" s="1"/>
  <c r="R43" i="46"/>
  <c r="S44" i="46"/>
  <c r="S74" i="46"/>
  <c r="S105" i="46"/>
  <c r="R95" i="46" l="1"/>
  <c r="S95" i="46"/>
  <c r="S94" i="46"/>
  <c r="R35" i="46"/>
  <c r="S86" i="46"/>
  <c r="S18" i="46"/>
  <c r="O106" i="46"/>
  <c r="O105" i="46"/>
  <c r="O95" i="46"/>
  <c r="O94" i="46"/>
  <c r="R55" i="46"/>
  <c r="S53" i="46"/>
  <c r="J47" i="46"/>
  <c r="O47" i="46" s="1"/>
  <c r="J42" i="46"/>
  <c r="O42" i="46" s="1"/>
  <c r="R38" i="46"/>
  <c r="R20" i="46"/>
  <c r="S47" i="46"/>
  <c r="R47" i="46"/>
  <c r="R23" i="46"/>
  <c r="S23" i="46"/>
  <c r="S56" i="46"/>
  <c r="R56" i="46"/>
  <c r="R54" i="46"/>
  <c r="S54" i="46"/>
  <c r="O11" i="46"/>
  <c r="O10" i="46"/>
  <c r="S96" i="46"/>
  <c r="R96" i="46"/>
  <c r="S24" i="46"/>
  <c r="R24" i="46"/>
  <c r="R42" i="46"/>
  <c r="S42" i="46"/>
  <c r="S87" i="46"/>
  <c r="R87" i="46"/>
  <c r="S88" i="46"/>
  <c r="R88" i="46"/>
  <c r="S41" i="46"/>
  <c r="R41" i="46"/>
  <c r="S16" i="46"/>
  <c r="R16" i="46"/>
  <c r="S11" i="46"/>
  <c r="R11" i="46"/>
  <c r="O76" i="46"/>
  <c r="O77" i="46"/>
  <c r="R32" i="46"/>
  <c r="S32" i="46"/>
  <c r="O96" i="46"/>
  <c r="O97" i="46"/>
  <c r="R37" i="46"/>
  <c r="S37" i="46"/>
  <c r="S34" i="46"/>
  <c r="R34" i="46"/>
  <c r="O88" i="46"/>
  <c r="O87" i="46"/>
  <c r="R28" i="46"/>
  <c r="S28" i="46"/>
  <c r="S10" i="46"/>
  <c r="R10" i="46"/>
  <c r="S45" i="46"/>
  <c r="R45" i="46"/>
  <c r="S103" i="46"/>
  <c r="R103" i="46"/>
  <c r="R14" i="46"/>
  <c r="S14" i="46"/>
  <c r="S108" i="46"/>
  <c r="R108" i="46"/>
  <c r="S98" i="46"/>
  <c r="R98" i="46"/>
  <c r="S76" i="46"/>
  <c r="R76" i="46"/>
  <c r="S107" i="46"/>
  <c r="R107" i="46"/>
  <c r="R65" i="46"/>
  <c r="S65" i="46"/>
  <c r="S29" i="46"/>
  <c r="R29" i="46"/>
  <c r="S85" i="46"/>
  <c r="R85" i="46"/>
  <c r="S46" i="46"/>
  <c r="R46" i="46"/>
  <c r="S25" i="46"/>
  <c r="R25" i="46"/>
  <c r="R8" i="46"/>
  <c r="S8" i="46"/>
  <c r="S30" i="46"/>
  <c r="R30" i="46"/>
  <c r="S7" i="46"/>
  <c r="R7" i="46"/>
  <c r="O84" i="46"/>
  <c r="O85" i="46"/>
  <c r="S22" i="46"/>
  <c r="R22" i="46"/>
  <c r="S33" i="46"/>
  <c r="R33" i="46"/>
  <c r="S67" i="46"/>
  <c r="R67" i="46"/>
  <c r="S89" i="46"/>
  <c r="R89" i="46"/>
  <c r="S9" i="46"/>
  <c r="R9" i="46"/>
  <c r="S104" i="46"/>
  <c r="R104" i="46"/>
  <c r="S19" i="46"/>
  <c r="R19" i="46"/>
  <c r="S84" i="46"/>
  <c r="R84" i="46"/>
  <c r="R12" i="46"/>
  <c r="S12" i="46"/>
  <c r="S66" i="46"/>
  <c r="R66" i="46"/>
  <c r="O104" i="46"/>
  <c r="O103" i="46"/>
  <c r="R6" i="46"/>
  <c r="S6" i="46"/>
  <c r="S15" i="46"/>
  <c r="R15" i="46"/>
  <c r="R110" i="46" l="1"/>
  <c r="S110" i="46"/>
  <c r="N112" i="46" s="1"/>
  <c r="N113" i="46"/>
  <c r="N111" i="46" l="1"/>
  <c r="H109" i="40" l="1"/>
  <c r="I109" i="40" s="1"/>
  <c r="J109" i="40" s="1"/>
  <c r="H108" i="40"/>
  <c r="I108" i="40" s="1"/>
  <c r="Q108" i="40" s="1"/>
  <c r="H99" i="40"/>
  <c r="I99" i="40" s="1"/>
  <c r="H94" i="40"/>
  <c r="I94" i="40" s="1"/>
  <c r="J94" i="40" s="1"/>
  <c r="H89" i="40"/>
  <c r="I89" i="40" s="1"/>
  <c r="H86" i="40"/>
  <c r="I86" i="40" s="1"/>
  <c r="Q86" i="40" s="1"/>
  <c r="S86" i="40" s="1"/>
  <c r="H73" i="40"/>
  <c r="I73" i="40" s="1"/>
  <c r="J73" i="40" s="1"/>
  <c r="H54" i="40"/>
  <c r="I54" i="40" s="1"/>
  <c r="J54" i="40" s="1"/>
  <c r="H53" i="40"/>
  <c r="I53" i="40" s="1"/>
  <c r="H32" i="40"/>
  <c r="I32" i="40" s="1"/>
  <c r="J32" i="40" s="1"/>
  <c r="O32" i="40" s="1"/>
  <c r="H28" i="40"/>
  <c r="I28" i="40" s="1"/>
  <c r="J28" i="40" s="1"/>
  <c r="O28" i="40" s="1"/>
  <c r="H27" i="40"/>
  <c r="I27" i="40" s="1"/>
  <c r="J27" i="40" s="1"/>
  <c r="O27" i="40" s="1"/>
  <c r="H78" i="40"/>
  <c r="I78" i="40" s="1"/>
  <c r="J78" i="40" s="1"/>
  <c r="H67" i="40"/>
  <c r="I67" i="40" s="1"/>
  <c r="H66" i="40"/>
  <c r="I66" i="40" s="1"/>
  <c r="J66" i="40" s="1"/>
  <c r="H65" i="40"/>
  <c r="I65" i="40" s="1"/>
  <c r="H56" i="40"/>
  <c r="I56" i="40" s="1"/>
  <c r="J56" i="40" s="1"/>
  <c r="H55" i="40"/>
  <c r="I55" i="40" s="1"/>
  <c r="J55" i="40" s="1"/>
  <c r="H106" i="40"/>
  <c r="I106" i="40" s="1"/>
  <c r="Q107" i="40" s="1"/>
  <c r="H104" i="40"/>
  <c r="I104" i="40" s="1"/>
  <c r="Q104" i="40" s="1"/>
  <c r="H97" i="40"/>
  <c r="I97" i="40" s="1"/>
  <c r="H95" i="40"/>
  <c r="I95" i="40" s="1"/>
  <c r="H87" i="40"/>
  <c r="I87" i="40" s="1"/>
  <c r="H84" i="40"/>
  <c r="I84" i="40" s="1"/>
  <c r="H76" i="40"/>
  <c r="I76" i="40" s="1"/>
  <c r="H74" i="40"/>
  <c r="I74" i="40" s="1"/>
  <c r="H43" i="40"/>
  <c r="Q48" i="40"/>
  <c r="S48" i="40" s="1"/>
  <c r="O48" i="40"/>
  <c r="Q43" i="40"/>
  <c r="S43" i="40" s="1"/>
  <c r="O43" i="40"/>
  <c r="H49" i="40"/>
  <c r="I49" i="40" s="1"/>
  <c r="J49" i="40" s="1"/>
  <c r="O49" i="40" s="1"/>
  <c r="H48" i="40"/>
  <c r="H47" i="40"/>
  <c r="H46" i="40"/>
  <c r="I46" i="40" s="1"/>
  <c r="J46" i="40" s="1"/>
  <c r="O46" i="40" s="1"/>
  <c r="H45" i="40"/>
  <c r="I45" i="40" s="1"/>
  <c r="J45" i="40" s="1"/>
  <c r="O45" i="40" s="1"/>
  <c r="H44" i="40"/>
  <c r="I44" i="40" s="1"/>
  <c r="J44" i="40" s="1"/>
  <c r="O44" i="40" s="1"/>
  <c r="H42" i="40"/>
  <c r="H41" i="40"/>
  <c r="I41" i="40" s="1"/>
  <c r="J41" i="40" s="1"/>
  <c r="O41" i="40" s="1"/>
  <c r="H34" i="40"/>
  <c r="I34" i="40" s="1"/>
  <c r="J34" i="40" s="1"/>
  <c r="O34" i="40" s="1"/>
  <c r="H35" i="40"/>
  <c r="I35" i="40" s="1"/>
  <c r="J35" i="40" s="1"/>
  <c r="O35" i="40" s="1"/>
  <c r="H36" i="40"/>
  <c r="I36" i="40" s="1"/>
  <c r="J36" i="40" s="1"/>
  <c r="O36" i="40" s="1"/>
  <c r="H37" i="40"/>
  <c r="I37" i="40" s="1"/>
  <c r="J37" i="40" s="1"/>
  <c r="O37" i="40" s="1"/>
  <c r="H38" i="40"/>
  <c r="I38" i="40" s="1"/>
  <c r="J38" i="40" s="1"/>
  <c r="O38" i="40" s="1"/>
  <c r="H33" i="40"/>
  <c r="I33" i="40" s="1"/>
  <c r="J33" i="40" s="1"/>
  <c r="O33" i="40" s="1"/>
  <c r="H24" i="40"/>
  <c r="I24" i="40" s="1"/>
  <c r="J24" i="40" s="1"/>
  <c r="O24" i="40" s="1"/>
  <c r="H25" i="40"/>
  <c r="I25" i="40" s="1"/>
  <c r="J25" i="40" s="1"/>
  <c r="O25" i="40" s="1"/>
  <c r="H26" i="40"/>
  <c r="I26" i="40" s="1"/>
  <c r="J26" i="40" s="1"/>
  <c r="O26" i="40" s="1"/>
  <c r="H29" i="40"/>
  <c r="I29" i="40" s="1"/>
  <c r="J29" i="40" s="1"/>
  <c r="O29" i="40" s="1"/>
  <c r="H30" i="40"/>
  <c r="I30" i="40" s="1"/>
  <c r="H23" i="40"/>
  <c r="I23" i="40" s="1"/>
  <c r="J23" i="40" s="1"/>
  <c r="O23" i="40" s="1"/>
  <c r="H22" i="40"/>
  <c r="I22" i="40" s="1"/>
  <c r="J22" i="40" s="1"/>
  <c r="O22" i="40" s="1"/>
  <c r="H16" i="40"/>
  <c r="I16" i="40" s="1"/>
  <c r="J16" i="40" s="1"/>
  <c r="O16" i="40" s="1"/>
  <c r="H17" i="40"/>
  <c r="I17" i="40" s="1"/>
  <c r="J17" i="40" s="1"/>
  <c r="O17" i="40" s="1"/>
  <c r="H18" i="40"/>
  <c r="I18" i="40" s="1"/>
  <c r="J18" i="40" s="1"/>
  <c r="O18" i="40" s="1"/>
  <c r="H19" i="40"/>
  <c r="I19" i="40" s="1"/>
  <c r="J19" i="40" s="1"/>
  <c r="O19" i="40" s="1"/>
  <c r="H20" i="40"/>
  <c r="I20" i="40" s="1"/>
  <c r="J20" i="40" s="1"/>
  <c r="O20" i="40" s="1"/>
  <c r="H15" i="40"/>
  <c r="I15" i="40" s="1"/>
  <c r="J15" i="40" s="1"/>
  <c r="O15" i="40" s="1"/>
  <c r="H14" i="40"/>
  <c r="I14" i="40" s="1"/>
  <c r="Q14" i="40" s="1"/>
  <c r="S14" i="40" s="1"/>
  <c r="H8" i="40"/>
  <c r="I8" i="40" s="1"/>
  <c r="H9" i="40"/>
  <c r="I9" i="40" s="1"/>
  <c r="H10" i="40"/>
  <c r="H12" i="40"/>
  <c r="I12" i="40" s="1"/>
  <c r="I6" i="40"/>
  <c r="J6" i="40" s="1"/>
  <c r="O6" i="40" s="1"/>
  <c r="Q105" i="40" l="1"/>
  <c r="S105" i="40" s="1"/>
  <c r="Q109" i="40"/>
  <c r="R109" i="40" s="1"/>
  <c r="J65" i="40"/>
  <c r="O65" i="40" s="1"/>
  <c r="Q65" i="40"/>
  <c r="S65" i="40" s="1"/>
  <c r="Q106" i="40"/>
  <c r="S108" i="40"/>
  <c r="I10" i="40"/>
  <c r="Q11" i="40" s="1"/>
  <c r="J14" i="40"/>
  <c r="O14" i="40" s="1"/>
  <c r="Q44" i="40"/>
  <c r="R44" i="40" s="1"/>
  <c r="Q99" i="40"/>
  <c r="S99" i="40" s="1"/>
  <c r="J99" i="40"/>
  <c r="O99" i="40" s="1"/>
  <c r="I47" i="40"/>
  <c r="Q47" i="40" s="1"/>
  <c r="J108" i="40"/>
  <c r="O108" i="40" s="1"/>
  <c r="O109" i="40"/>
  <c r="O94" i="40"/>
  <c r="Q94" i="40"/>
  <c r="S94" i="40" s="1"/>
  <c r="J53" i="40"/>
  <c r="O53" i="40" s="1"/>
  <c r="Q53" i="40"/>
  <c r="R53" i="40" s="1"/>
  <c r="J89" i="40"/>
  <c r="O89" i="40" s="1"/>
  <c r="Q89" i="40"/>
  <c r="S89" i="40" s="1"/>
  <c r="J86" i="40"/>
  <c r="O86" i="40" s="1"/>
  <c r="O73" i="40"/>
  <c r="Q73" i="40"/>
  <c r="S73" i="40" s="1"/>
  <c r="O78" i="40"/>
  <c r="Q78" i="40"/>
  <c r="S78" i="40" s="1"/>
  <c r="J67" i="40"/>
  <c r="O67" i="40" s="1"/>
  <c r="Q67" i="40"/>
  <c r="Q49" i="40"/>
  <c r="S49" i="40" s="1"/>
  <c r="Q46" i="40"/>
  <c r="Q45" i="40"/>
  <c r="S45" i="40" s="1"/>
  <c r="S44" i="40"/>
  <c r="Q41" i="40"/>
  <c r="S41" i="40" s="1"/>
  <c r="Q36" i="40"/>
  <c r="S36" i="40" s="1"/>
  <c r="Q32" i="40"/>
  <c r="R32" i="40" s="1"/>
  <c r="R108" i="40"/>
  <c r="R86" i="40"/>
  <c r="I42" i="40"/>
  <c r="Q42" i="40" s="1"/>
  <c r="R42" i="40" s="1"/>
  <c r="J106" i="40"/>
  <c r="S107" i="40"/>
  <c r="S106" i="40"/>
  <c r="J104" i="40"/>
  <c r="S104" i="40"/>
  <c r="J97" i="40"/>
  <c r="Q98" i="40"/>
  <c r="S98" i="40" s="1"/>
  <c r="Q97" i="40"/>
  <c r="R97" i="40" s="1"/>
  <c r="J95" i="40"/>
  <c r="Q96" i="40"/>
  <c r="Q95" i="40"/>
  <c r="J87" i="40"/>
  <c r="Q88" i="40"/>
  <c r="S88" i="40" s="1"/>
  <c r="Q87" i="40"/>
  <c r="R87" i="40" s="1"/>
  <c r="J84" i="40"/>
  <c r="Q85" i="40"/>
  <c r="S85" i="40" s="1"/>
  <c r="Q84" i="40"/>
  <c r="S84" i="40" s="1"/>
  <c r="J76" i="40"/>
  <c r="Q76" i="40"/>
  <c r="S76" i="40" s="1"/>
  <c r="Q77" i="40"/>
  <c r="S77" i="40" s="1"/>
  <c r="J74" i="40"/>
  <c r="Q75" i="40"/>
  <c r="S75" i="40" s="1"/>
  <c r="Q74" i="40"/>
  <c r="S74" i="40" s="1"/>
  <c r="R107" i="40"/>
  <c r="R104" i="40"/>
  <c r="R105" i="40"/>
  <c r="R48" i="40"/>
  <c r="R43" i="40"/>
  <c r="Q33" i="40"/>
  <c r="Q18" i="40"/>
  <c r="S18" i="40" s="1"/>
  <c r="Q6" i="40"/>
  <c r="S6" i="40" s="1"/>
  <c r="Q30" i="40"/>
  <c r="S30" i="40" s="1"/>
  <c r="J30" i="40"/>
  <c r="O30" i="40" s="1"/>
  <c r="Q28" i="40"/>
  <c r="S28" i="40" s="1"/>
  <c r="Q17" i="40"/>
  <c r="S17" i="40" s="1"/>
  <c r="Q22" i="40"/>
  <c r="S22" i="40" s="1"/>
  <c r="Q35" i="40"/>
  <c r="S35" i="40" s="1"/>
  <c r="Q26" i="40"/>
  <c r="S26" i="40" s="1"/>
  <c r="Q29" i="40"/>
  <c r="S29" i="40" s="1"/>
  <c r="Q27" i="40"/>
  <c r="Q15" i="40"/>
  <c r="S15" i="40" s="1"/>
  <c r="Q19" i="40"/>
  <c r="S19" i="40" s="1"/>
  <c r="Q24" i="40"/>
  <c r="S24" i="40" s="1"/>
  <c r="Q37" i="40"/>
  <c r="S37" i="40" s="1"/>
  <c r="Q23" i="40"/>
  <c r="S23" i="40" s="1"/>
  <c r="Q20" i="40"/>
  <c r="S20" i="40" s="1"/>
  <c r="Q34" i="40"/>
  <c r="Q16" i="40"/>
  <c r="S16" i="40" s="1"/>
  <c r="Q25" i="40"/>
  <c r="Q38" i="40"/>
  <c r="S38" i="40" s="1"/>
  <c r="R14" i="40"/>
  <c r="J12" i="40"/>
  <c r="O12" i="40" s="1"/>
  <c r="Q12" i="40"/>
  <c r="S12" i="40" s="1"/>
  <c r="Q9" i="40"/>
  <c r="S9" i="40" s="1"/>
  <c r="J9" i="40"/>
  <c r="O9" i="40" s="1"/>
  <c r="J8" i="40"/>
  <c r="O8" i="40" s="1"/>
  <c r="Q8" i="40"/>
  <c r="S8" i="40" s="1"/>
  <c r="H7" i="40"/>
  <c r="I7" i="40" s="1"/>
  <c r="Q10" i="40" l="1"/>
  <c r="R17" i="40"/>
  <c r="S11" i="40"/>
  <c r="R11" i="40"/>
  <c r="R28" i="40"/>
  <c r="R38" i="40"/>
  <c r="J10" i="40"/>
  <c r="O11" i="40" s="1"/>
  <c r="R41" i="40"/>
  <c r="S53" i="40"/>
  <c r="R65" i="40"/>
  <c r="R74" i="40"/>
  <c r="S32" i="40"/>
  <c r="R77" i="40"/>
  <c r="R75" i="40"/>
  <c r="R84" i="40"/>
  <c r="R99" i="40"/>
  <c r="J47" i="40"/>
  <c r="O47" i="40" s="1"/>
  <c r="S47" i="40"/>
  <c r="R47" i="40"/>
  <c r="R78" i="40"/>
  <c r="R85" i="40"/>
  <c r="R88" i="40"/>
  <c r="S87" i="40"/>
  <c r="R98" i="40"/>
  <c r="S97" i="40"/>
  <c r="R106" i="40"/>
  <c r="S109" i="40"/>
  <c r="R94" i="40"/>
  <c r="R89" i="40"/>
  <c r="R73" i="40"/>
  <c r="R76" i="40"/>
  <c r="R49" i="40"/>
  <c r="S67" i="40"/>
  <c r="R67" i="40"/>
  <c r="O66" i="40"/>
  <c r="Q66" i="40"/>
  <c r="R35" i="40"/>
  <c r="O56" i="40"/>
  <c r="Q56" i="40"/>
  <c r="O55" i="40"/>
  <c r="Q55" i="40"/>
  <c r="O54" i="40"/>
  <c r="Q54" i="40"/>
  <c r="R46" i="40"/>
  <c r="S46" i="40"/>
  <c r="R45" i="40"/>
  <c r="J42" i="40"/>
  <c r="O42" i="40" s="1"/>
  <c r="S42" i="40"/>
  <c r="R36" i="40"/>
  <c r="R24" i="40"/>
  <c r="R19" i="40"/>
  <c r="R18" i="40"/>
  <c r="R12" i="40"/>
  <c r="O107" i="40"/>
  <c r="O106" i="40"/>
  <c r="O104" i="40"/>
  <c r="O105" i="40"/>
  <c r="O98" i="40"/>
  <c r="O97" i="40"/>
  <c r="R95" i="40"/>
  <c r="S95" i="40"/>
  <c r="R96" i="40"/>
  <c r="S96" i="40"/>
  <c r="O95" i="40"/>
  <c r="O96" i="40"/>
  <c r="O88" i="40"/>
  <c r="O87" i="40"/>
  <c r="O85" i="40"/>
  <c r="O84" i="40"/>
  <c r="O77" i="40"/>
  <c r="O76" i="40"/>
  <c r="O75" i="40"/>
  <c r="O74" i="40"/>
  <c r="S33" i="40"/>
  <c r="R33" i="40"/>
  <c r="R22" i="40"/>
  <c r="R30" i="40"/>
  <c r="R23" i="40"/>
  <c r="R15" i="40"/>
  <c r="R6" i="40"/>
  <c r="S34" i="40"/>
  <c r="R34" i="40"/>
  <c r="Q7" i="40"/>
  <c r="J7" i="40"/>
  <c r="O7" i="40" s="1"/>
  <c r="R37" i="40"/>
  <c r="R26" i="40"/>
  <c r="R29" i="40"/>
  <c r="R8" i="40"/>
  <c r="R16" i="40"/>
  <c r="S25" i="40"/>
  <c r="R25" i="40"/>
  <c r="R20" i="40"/>
  <c r="S27" i="40"/>
  <c r="R27" i="40"/>
  <c r="R9" i="40"/>
  <c r="R10" i="40"/>
  <c r="S10" i="40"/>
  <c r="H14" i="37"/>
  <c r="I14" i="37" s="1"/>
  <c r="H13" i="37"/>
  <c r="I13" i="37" s="1"/>
  <c r="O10" i="40" l="1"/>
  <c r="S66" i="40"/>
  <c r="R66" i="40"/>
  <c r="S56" i="40"/>
  <c r="R56" i="40"/>
  <c r="S55" i="40"/>
  <c r="R55" i="40"/>
  <c r="S54" i="40"/>
  <c r="R54" i="40"/>
  <c r="R7" i="40"/>
  <c r="S7" i="40"/>
  <c r="N114" i="40" s="1"/>
  <c r="R111" i="40" l="1"/>
  <c r="S111" i="40"/>
  <c r="N113" i="40" s="1"/>
  <c r="N112" i="40" l="1"/>
</calcChain>
</file>

<file path=xl/sharedStrings.xml><?xml version="1.0" encoding="utf-8"?>
<sst xmlns="http://schemas.openxmlformats.org/spreadsheetml/2006/main" count="1429" uniqueCount="449">
  <si>
    <t>Bahasa Inggris</t>
  </si>
  <si>
    <t>Pendidikan Pancasila</t>
  </si>
  <si>
    <t>Pengantar Ilmu Komunikasi</t>
  </si>
  <si>
    <t>Pengantar Manajemen</t>
  </si>
  <si>
    <t>Pendidikan Kewarganegaraan</t>
  </si>
  <si>
    <t>Teori Komunikasi</t>
  </si>
  <si>
    <t>Kewirausahaan</t>
  </si>
  <si>
    <t>Komunikasi Massa</t>
  </si>
  <si>
    <t>Komunikasi Politik</t>
  </si>
  <si>
    <t>Psikologi Komunikasi</t>
  </si>
  <si>
    <t>Sosiologi Komunikasi</t>
  </si>
  <si>
    <t>Public Speaking</t>
  </si>
  <si>
    <t xml:space="preserve">Integrated Marketing Communication </t>
  </si>
  <si>
    <t>I</t>
  </si>
  <si>
    <t>II</t>
  </si>
  <si>
    <t>III</t>
  </si>
  <si>
    <t>IV</t>
  </si>
  <si>
    <t>V</t>
  </si>
  <si>
    <t>VI</t>
  </si>
  <si>
    <t>NO.</t>
  </si>
  <si>
    <t>MATA KULIAH</t>
  </si>
  <si>
    <t>Perspektif dan Teori Komunikasi</t>
  </si>
  <si>
    <t>Metode Riset Kuantitatif</t>
  </si>
  <si>
    <t>Metode Riset Kualitatif</t>
  </si>
  <si>
    <t>Riset Audiens</t>
  </si>
  <si>
    <t>Analisis Isi dan Teks Media</t>
  </si>
  <si>
    <t>Produksi Media Kehumasan</t>
  </si>
  <si>
    <t>Penulisan Kreatif</t>
  </si>
  <si>
    <t>Produksi media kreatif</t>
  </si>
  <si>
    <t>Komunikasi Krisis</t>
  </si>
  <si>
    <t>Desain Komunikasi Visual</t>
  </si>
  <si>
    <t>VII</t>
  </si>
  <si>
    <t>Nilai</t>
  </si>
  <si>
    <t>Angka</t>
  </si>
  <si>
    <t>A</t>
  </si>
  <si>
    <t>A-</t>
  </si>
  <si>
    <t>A/B</t>
  </si>
  <si>
    <t>B+</t>
  </si>
  <si>
    <t>B</t>
  </si>
  <si>
    <t>B-</t>
  </si>
  <si>
    <t>B/C</t>
  </si>
  <si>
    <t>C+</t>
  </si>
  <si>
    <t>C</t>
  </si>
  <si>
    <t>C-</t>
  </si>
  <si>
    <t>C/D</t>
  </si>
  <si>
    <t>D</t>
  </si>
  <si>
    <t>E</t>
  </si>
  <si>
    <t>F</t>
  </si>
  <si>
    <t>Bobot</t>
  </si>
  <si>
    <t>SEM</t>
  </si>
  <si>
    <t xml:space="preserve">Wajib </t>
  </si>
  <si>
    <t>KURIKULUM LAMA</t>
  </si>
  <si>
    <t>IPK Anda dalam kurikulum Baru adalah</t>
  </si>
  <si>
    <t>Jumlah SKS Mata Kuliah</t>
  </si>
  <si>
    <t>Input</t>
  </si>
  <si>
    <t xml:space="preserve"> Terbaik</t>
  </si>
  <si>
    <t xml:space="preserve">Angka </t>
  </si>
  <si>
    <t>Terbaik</t>
  </si>
  <si>
    <t xml:space="preserve">SKS </t>
  </si>
  <si>
    <t>Ambil</t>
  </si>
  <si>
    <t>Anda</t>
  </si>
  <si>
    <t>BOBOT</t>
  </si>
  <si>
    <t xml:space="preserve"> SKS</t>
  </si>
  <si>
    <t>KETERANGAN</t>
  </si>
  <si>
    <t>NAMA MATA KULIAH</t>
  </si>
  <si>
    <t>Sekarang</t>
  </si>
  <si>
    <t>HARKAT</t>
  </si>
  <si>
    <t>harkat</t>
  </si>
  <si>
    <t>Hasil konversi bisa dilihat langsung dibagian kanan halaman</t>
  </si>
  <si>
    <t>Nilai yang diambil untuk konversi adalah nilai yang terbaik</t>
  </si>
  <si>
    <t>Apabila Anda belum pernah mengambil mata kuliah tersebut lewati saja, lanjutkan input sampai selesai</t>
  </si>
  <si>
    <t>Jangan perhatikan nilai F, itu hanya rumus dan tidak akan hitung</t>
  </si>
  <si>
    <t>Total</t>
  </si>
  <si>
    <t>Jumlah Mata Kuliah yang dikonversi</t>
  </si>
  <si>
    <t>Catatan:</t>
  </si>
  <si>
    <t>Pentunjuk Penggunaan:</t>
  </si>
  <si>
    <t>Pendidikan Agama Islam</t>
  </si>
  <si>
    <t>WN/WU </t>
  </si>
  <si>
    <t>Pendidikan Agama</t>
  </si>
  <si>
    <t>WP</t>
  </si>
  <si>
    <t>Pengantar Public Relations</t>
  </si>
  <si>
    <t>Ilmu Sosial Budaya Dasar</t>
  </si>
  <si>
    <t>Pengantar Kajian Media dan Komunikasi</t>
  </si>
  <si>
    <t xml:space="preserve">Pengantar Jurnalisme Digital </t>
  </si>
  <si>
    <t>Dasar-Dasar Logika</t>
  </si>
  <si>
    <t>Pengantar Media Kreatif</t>
  </si>
  <si>
    <t>Bahasa Indonesia untuk Komunikasi Ilmiah</t>
  </si>
  <si>
    <t>WN/WU</t>
  </si>
  <si>
    <t>Bahasa Indonesia</t>
  </si>
  <si>
    <t xml:space="preserve">Islam Ulil Albab </t>
  </si>
  <si>
    <t>WU</t>
  </si>
  <si>
    <t>ISLAM ULIL ALBAB</t>
  </si>
  <si>
    <t>Komunikasi Visual</t>
  </si>
  <si>
    <t>Fotografi</t>
  </si>
  <si>
    <t>Pengantar Riset Komunikasi</t>
  </si>
  <si>
    <t>Pengantar Riset Sosial</t>
  </si>
  <si>
    <t>Pengantar Statistik Sosial</t>
  </si>
  <si>
    <t>Pancasila</t>
  </si>
  <si>
    <t>Islam Rahmatan lil Alamin</t>
  </si>
  <si>
    <t>ISLAM RAHMATAN LIL ALAMIN</t>
  </si>
  <si>
    <t xml:space="preserve">Kewarganegaraan </t>
  </si>
  <si>
    <t>Videografi</t>
  </si>
  <si>
    <t>Produksi Video</t>
  </si>
  <si>
    <t>Metode Penelitian Komunikasi Kuantitatif</t>
  </si>
  <si>
    <t>Komunikasi Antar Budaya</t>
  </si>
  <si>
    <t>Budaya dan Komunikasi Digital</t>
  </si>
  <si>
    <t>Teknologi Komunikasi dan Ekologi Media</t>
  </si>
  <si>
    <t>Publik Speaking</t>
  </si>
  <si>
    <t>Komunikasi Profetik</t>
  </si>
  <si>
    <t>Ekologi Media</t>
  </si>
  <si>
    <t>Pengantar  Politik</t>
  </si>
  <si>
    <t>Regulasi Komunikasi</t>
  </si>
  <si>
    <t>Metode Penelitian Komunikasi Kualitatif</t>
  </si>
  <si>
    <t>Komunikasi Pemberdayaan</t>
  </si>
  <si>
    <t>Analisis Data Raya dan AI</t>
  </si>
  <si>
    <t>Teori Komunikasi Kontemporer</t>
  </si>
  <si>
    <t>Makul Peminatan 1</t>
  </si>
  <si>
    <t>Ekonomi Media dan Komunikasi</t>
  </si>
  <si>
    <t>Strategi Media Sosial</t>
  </si>
  <si>
    <t>Perencanaan dan strategi Komunikasi</t>
  </si>
  <si>
    <t>Filsafat dan Etika Komunikasi</t>
  </si>
  <si>
    <t>Komunikasi Lingkungan</t>
  </si>
  <si>
    <t>Pengembangan Diri</t>
  </si>
  <si>
    <t>Analisis Teks Komunikasi</t>
  </si>
  <si>
    <t>Manajemen Proyek Komunikasi</t>
  </si>
  <si>
    <t>Manajemen Program Komunikasi Non Komersil</t>
  </si>
  <si>
    <t>Manajemen Program Komunikasi Komersil</t>
  </si>
  <si>
    <t>Penulisan akademik</t>
  </si>
  <si>
    <t>Makul Peminatan 2</t>
  </si>
  <si>
    <t>PP</t>
  </si>
  <si>
    <t>Kewirausahaan Syariah</t>
  </si>
  <si>
    <t>Seminar Proposal</t>
  </si>
  <si>
    <t>WP </t>
  </si>
  <si>
    <t>Makul Peminatan 3</t>
  </si>
  <si>
    <t>PP </t>
  </si>
  <si>
    <t>Makul Peminatan 4</t>
  </si>
  <si>
    <t>Makul Peminatan 5</t>
  </si>
  <si>
    <t>Makul Peminatan 6</t>
  </si>
  <si>
    <t>KKN</t>
  </si>
  <si>
    <t>Tugas Akhir</t>
  </si>
  <si>
    <t>Magang</t>
  </si>
  <si>
    <t>PUBLIC RELATIONS</t>
  </si>
  <si>
    <t>KOMPETENSI SPESIFIK PR</t>
  </si>
  <si>
    <t>Manajemen krisis</t>
  </si>
  <si>
    <t>Manajemen PR</t>
  </si>
  <si>
    <t>Community relations and CSR</t>
  </si>
  <si>
    <t>satu jadi dua</t>
  </si>
  <si>
    <t xml:space="preserve">Digital PR </t>
  </si>
  <si>
    <t>Produksi Media PR</t>
  </si>
  <si>
    <t>Komunikasi Pemasaran Terpadu (IMC)</t>
  </si>
  <si>
    <t>JURNALISME DIGITAL</t>
  </si>
  <si>
    <t>KOMPETENSI SPESIFIK JURNALISME</t>
  </si>
  <si>
    <t>Jurnalisme dan masyarakat</t>
  </si>
  <si>
    <t>Media dan Jurnalisme</t>
  </si>
  <si>
    <t>Etika media Digital</t>
  </si>
  <si>
    <t>Jurnalisme Data</t>
  </si>
  <si>
    <t>Multimedia newsroom</t>
  </si>
  <si>
    <t xml:space="preserve">Produksi Berita multiplatform </t>
  </si>
  <si>
    <t xml:space="preserve">Produksi berita konvergen </t>
  </si>
  <si>
    <t>Penulisan kreatif dalam Jurnalisme</t>
  </si>
  <si>
    <t xml:space="preserve">Indepth &amp; Investigative Reporting </t>
  </si>
  <si>
    <t>Penulisan berita</t>
  </si>
  <si>
    <t xml:space="preserve">KAJIAN MEDIA </t>
  </si>
  <si>
    <t>KOMPETENSI SPESIFIK KAJIAN MEDIA</t>
  </si>
  <si>
    <t xml:space="preserve">Teori Media </t>
  </si>
  <si>
    <t>Ekonomi Politik Media</t>
  </si>
  <si>
    <t>GeoMedia</t>
  </si>
  <si>
    <t xml:space="preserve">Media dan Kebencanaan </t>
  </si>
  <si>
    <t>Kajian film dan televisi</t>
  </si>
  <si>
    <t>Metodologi Visual dan Sensoris</t>
  </si>
  <si>
    <t>Analisis Audiens</t>
  </si>
  <si>
    <t xml:space="preserve">MEDIA KREATIF </t>
  </si>
  <si>
    <t>KOMPETENSI SPESIFIK MEDIA KREATIF</t>
  </si>
  <si>
    <t xml:space="preserve">Visual Narrative dan Desain visual </t>
  </si>
  <si>
    <t>Creative thinking</t>
  </si>
  <si>
    <t>Creativepreneurship</t>
  </si>
  <si>
    <t>Digital Audio Production</t>
  </si>
  <si>
    <t xml:space="preserve">Animasi digital </t>
  </si>
  <si>
    <t>Script and Copy Writing</t>
  </si>
  <si>
    <t>Produksi fiksi</t>
  </si>
  <si>
    <t xml:space="preserve">Foto dan Film Dokumenter </t>
  </si>
  <si>
    <t>Produksi dokumenter</t>
  </si>
  <si>
    <t>KURIKULUM BARU</t>
  </si>
  <si>
    <t>VIII</t>
  </si>
  <si>
    <t xml:space="preserve">Kajian Film dan Media Layar </t>
  </si>
  <si>
    <t>Lulus minimal 146 SKS</t>
  </si>
  <si>
    <t>KURIKULUM 2023</t>
  </si>
  <si>
    <t>Matakuliah dengan blok ini : 1 matakuliah di kurikulum lama, menjadi dua mata kuliah dikurikulum baru</t>
  </si>
  <si>
    <t>Matakuliah dengan blok ini : 2 matakuliah di kurikulum lama (atau mempunyai salah satu), menjadi satu mata kuliah dikurikulum baru</t>
  </si>
  <si>
    <t>Masukkan nilai yang pernah Anda peroleh di Blok Merah</t>
  </si>
  <si>
    <t>SKS</t>
  </si>
  <si>
    <t>Teori Media</t>
  </si>
  <si>
    <t>Total SKS</t>
  </si>
  <si>
    <t>KODE MATA KULIAH</t>
  </si>
  <si>
    <t>MATA KULIAH KEAHLIAN</t>
  </si>
  <si>
    <t>BIDANG PEMINATAN</t>
  </si>
  <si>
    <t>TERJEMAHAN DALAM BAHASA INGGRIS</t>
  </si>
  <si>
    <t>STATUS</t>
  </si>
  <si>
    <t>Mata Kuliah Peminatan Media Kreatif (Elective Courses – Creative Media)</t>
  </si>
  <si>
    <t>SIK-411</t>
  </si>
  <si>
    <t>Visual Narrative dan Desain visual</t>
  </si>
  <si>
    <t>Visual Narrative and Visual Design</t>
  </si>
  <si>
    <t>SIK-511</t>
  </si>
  <si>
    <t>Digital Audio Productions</t>
  </si>
  <si>
    <t>SIK-611</t>
  </si>
  <si>
    <t>SIK-612</t>
  </si>
  <si>
    <t>Script dan Copy Writing</t>
  </si>
  <si>
    <t>SIK-613</t>
  </si>
  <si>
    <t>Foto dan Film Dokumenter</t>
  </si>
  <si>
    <t>Documentaries Photos and Film</t>
  </si>
  <si>
    <t>SIK-614</t>
  </si>
  <si>
    <t>Animasi digital</t>
  </si>
  <si>
    <t>Digital animation</t>
  </si>
  <si>
    <t>Mata Kuliah Peminatan Public Relations (Elective Courses – Public Relations)</t>
  </si>
  <si>
    <t>SIK-421</t>
  </si>
  <si>
    <t>Crisis Communication</t>
  </si>
  <si>
    <t>SIK-521</t>
  </si>
  <si>
    <t xml:space="preserve">Manajemen PR </t>
  </si>
  <si>
    <t>PR Management</t>
  </si>
  <si>
    <t>SIK-621</t>
  </si>
  <si>
    <t>SIK-622</t>
  </si>
  <si>
    <t>Digital PR</t>
  </si>
  <si>
    <t>SIK-623</t>
  </si>
  <si>
    <t>PR Media Production</t>
  </si>
  <si>
    <t>SIK-624</t>
  </si>
  <si>
    <t>Integrated Marketing Communication</t>
  </si>
  <si>
    <t>Mata Kuliah Peminatan Jurnalisme Digital (Elective Courses – Digital Journalism)</t>
  </si>
  <si>
    <t>SIK-431</t>
  </si>
  <si>
    <t>Journalism and society</t>
  </si>
  <si>
    <t>SIK-531</t>
  </si>
  <si>
    <t xml:space="preserve">Jurnalisme data </t>
  </si>
  <si>
    <t>Data Journalism</t>
  </si>
  <si>
    <t>SIK-631</t>
  </si>
  <si>
    <t>Produksi Berita multiplatform</t>
  </si>
  <si>
    <t>Multiplatform News Production</t>
  </si>
  <si>
    <t>SIK-632</t>
  </si>
  <si>
    <t>Penulisan kreatif dalam jurnalisme</t>
  </si>
  <si>
    <t>Creative writing in Journalism</t>
  </si>
  <si>
    <t>SIK-633</t>
  </si>
  <si>
    <t>Digital media ethics</t>
  </si>
  <si>
    <t>SIK-634</t>
  </si>
  <si>
    <t>Indepth &amp; Investigative Reporting</t>
  </si>
  <si>
    <t>Mata Kuliah Peminatan Kajian Media (Elective Courses –Media Studies)</t>
  </si>
  <si>
    <t>SIK-441</t>
  </si>
  <si>
    <t>Media Theory</t>
  </si>
  <si>
    <t>SIK-541</t>
  </si>
  <si>
    <t>Media Political Economy</t>
  </si>
  <si>
    <t>SIK-641</t>
  </si>
  <si>
    <t>Media dan Kebencanaan</t>
  </si>
  <si>
    <t>Media and Disaster</t>
  </si>
  <si>
    <t>SIK-642</t>
  </si>
  <si>
    <t>Kajian Film dan Media Layar</t>
  </si>
  <si>
    <t>(Film and Screen Media Studies)</t>
  </si>
  <si>
    <t>SIK-643</t>
  </si>
  <si>
    <t>Geomedia</t>
  </si>
  <si>
    <t>SIK-644</t>
  </si>
  <si>
    <t>Visual and Sensory Methodology</t>
  </si>
  <si>
    <t>SEMESTER 1</t>
  </si>
  <si>
    <t>NO</t>
  </si>
  <si>
    <t>KODE</t>
  </si>
  <si>
    <t>PRASYARAT</t>
  </si>
  <si>
    <t>UNI660</t>
  </si>
  <si>
    <t>Islamic education</t>
  </si>
  <si>
    <t>Tidak ada syarat</t>
  </si>
  <si>
    <t>SIK-101</t>
  </si>
  <si>
    <t>Introduction to Communication</t>
  </si>
  <si>
    <t>SIK-102</t>
  </si>
  <si>
    <t>Introduction to Public Relations</t>
  </si>
  <si>
    <t>SIK-103</t>
  </si>
  <si>
    <t>Introduction to Media and Communication</t>
  </si>
  <si>
    <t>SIK-104</t>
  </si>
  <si>
    <t>Introduction to Digital Journalism</t>
  </si>
  <si>
    <t>SIK-105</t>
  </si>
  <si>
    <t>Introduction to Creative Media</t>
  </si>
  <si>
    <t>SIK-106</t>
  </si>
  <si>
    <t>Bahasa Indonesia for Scientific Communication</t>
  </si>
  <si>
    <t>SEMESTER 2</t>
  </si>
  <si>
    <t>UNI601</t>
  </si>
  <si>
    <t>Ulil Albab Islam</t>
  </si>
  <si>
    <t>Pendidikan Agama Islam minimal C</t>
  </si>
  <si>
    <t>SIK-201</t>
  </si>
  <si>
    <t>Visual Communication</t>
  </si>
  <si>
    <t>SIK-202</t>
  </si>
  <si>
    <t>Photography</t>
  </si>
  <si>
    <t>SIK-203</t>
  </si>
  <si>
    <t>Introduction to Communication Research</t>
  </si>
  <si>
    <t>SIK-204</t>
  </si>
  <si>
    <t>Introduction to Social Statistics</t>
  </si>
  <si>
    <t>SIK-205</t>
  </si>
  <si>
    <t>Communication Theory</t>
  </si>
  <si>
    <t>UNI603</t>
  </si>
  <si>
    <t>Pancasila Education</t>
  </si>
  <si>
    <t>SEMESTER 3</t>
  </si>
  <si>
    <t>UNI602</t>
  </si>
  <si>
    <t>UNI604</t>
  </si>
  <si>
    <t>Kewarganegaraan</t>
  </si>
  <si>
    <t>Citizenship</t>
  </si>
  <si>
    <t>SIK-301</t>
  </si>
  <si>
    <t>Videography</t>
  </si>
  <si>
    <t>SIK-302</t>
  </si>
  <si>
    <t>Communication Sociology</t>
  </si>
  <si>
    <t>SIK-303</t>
  </si>
  <si>
    <t>Quantitative Communication Research Methods</t>
  </si>
  <si>
    <t>SIK-304</t>
  </si>
  <si>
    <t>Intercultural Communication</t>
  </si>
  <si>
    <t>SIK-305</t>
  </si>
  <si>
    <t>Digital Culture and Communication</t>
  </si>
  <si>
    <t>SIK-306</t>
  </si>
  <si>
    <t>Political Communications</t>
  </si>
  <si>
    <t>SIK-307</t>
  </si>
  <si>
    <t>Creative Writing</t>
  </si>
  <si>
    <t>SEMESTER 4</t>
  </si>
  <si>
    <t>SIK-401</t>
  </si>
  <si>
    <t>SIK-402</t>
  </si>
  <si>
    <t>Prophetic Communication</t>
  </si>
  <si>
    <t>SIK-403</t>
  </si>
  <si>
    <t>Media Ecology</t>
  </si>
  <si>
    <t>SIK-404</t>
  </si>
  <si>
    <t>Communication Regulations</t>
  </si>
  <si>
    <t>SIK-405</t>
  </si>
  <si>
    <t>Qualitative Communication Research Methods</t>
  </si>
  <si>
    <t>SIK-406</t>
  </si>
  <si>
    <t>Empowerment Communication</t>
  </si>
  <si>
    <t>SIK-407</t>
  </si>
  <si>
    <t>Raya Data Analytics and AI</t>
  </si>
  <si>
    <t>Elective Course 1</t>
  </si>
  <si>
    <t>SEMESTER 5</t>
  </si>
  <si>
    <t>SIK-501</t>
  </si>
  <si>
    <t>Media and Communication Economics</t>
  </si>
  <si>
    <t>SIK-502</t>
  </si>
  <si>
    <t>Social Media Strategy</t>
  </si>
  <si>
    <t>SIK-503</t>
  </si>
  <si>
    <t>Philosophy and Communication Ethics</t>
  </si>
  <si>
    <t>SIK-504</t>
  </si>
  <si>
    <t>Environmental Communication</t>
  </si>
  <si>
    <t>SIK-505</t>
  </si>
  <si>
    <t>Communication Text Analysis</t>
  </si>
  <si>
    <t>SIK-506</t>
  </si>
  <si>
    <t>Communications Project Management</t>
  </si>
  <si>
    <t>SIK-507</t>
  </si>
  <si>
    <t>Audience Research</t>
  </si>
  <si>
    <t>Elective Course 2</t>
  </si>
  <si>
    <t>SEMESTER 6</t>
  </si>
  <si>
    <t>UNI605</t>
  </si>
  <si>
    <t>Sharia Entrepreneurship</t>
  </si>
  <si>
    <t>UNI606</t>
  </si>
  <si>
    <t>English</t>
  </si>
  <si>
    <t>SIK-601</t>
  </si>
  <si>
    <t>Research Seminars</t>
  </si>
  <si>
    <t>Pengantar Riset Komunikasi &amp; Metode Penelitian Komunikasi Kuantitatif/Kuantitatif minimal C</t>
  </si>
  <si>
    <t>SIK-602</t>
  </si>
  <si>
    <t>Communication Psychology</t>
  </si>
  <si>
    <t>Elective Course 3</t>
  </si>
  <si>
    <t>Elective Course 4</t>
  </si>
  <si>
    <t>Elective Course 5</t>
  </si>
  <si>
    <t>Elective Course 6</t>
  </si>
  <si>
    <t>SEMESTER 7</t>
  </si>
  <si>
    <t>SIK-701</t>
  </si>
  <si>
    <t>Public Service</t>
  </si>
  <si>
    <t>WN/WMU</t>
  </si>
  <si>
    <t>SIK-702</t>
  </si>
  <si>
    <t>Final Project</t>
  </si>
  <si>
    <t>Seminar Proposal Minimal C</t>
  </si>
  <si>
    <t>SEMESTER 8</t>
  </si>
  <si>
    <t>SIK-801</t>
  </si>
  <si>
    <t>Internship</t>
  </si>
  <si>
    <t>Selesai tugas akhir</t>
  </si>
  <si>
    <t>KELAS REGULER</t>
  </si>
  <si>
    <t>semester 1 Angkatan 2023 (5 KELAS)</t>
  </si>
  <si>
    <t>KELAS IP</t>
  </si>
  <si>
    <t>semester 3 Angkatan 2022 (5 KELAS)</t>
  </si>
  <si>
    <t>semester 5 Angkatan 2021 (4 kelas)</t>
  </si>
  <si>
    <t>semester 3</t>
  </si>
  <si>
    <t>semester 5</t>
  </si>
  <si>
    <t>No</t>
  </si>
  <si>
    <t>DAFTAR PENAWARAN MATA KULIAH SEMESTER GANJIL 2023/2024</t>
  </si>
  <si>
    <t>PROGRAM STUDI ILMU KOMUNIKASI FPSB UII</t>
  </si>
  <si>
    <t>Metode Penelitian Komunikasi Kuantitatif/Kualitatif</t>
  </si>
  <si>
    <t>MATA KULIAH PEMINATAN</t>
  </si>
  <si>
    <t>MAGANG</t>
  </si>
  <si>
    <t>SEMESTER 7 SETERUSNYA</t>
  </si>
  <si>
    <t>TUGAS AKHIR</t>
  </si>
  <si>
    <t>Semester 1</t>
  </si>
  <si>
    <t>Islamic Education</t>
  </si>
  <si>
    <t>Basics of Social and Cultural Science</t>
  </si>
  <si>
    <t>Mass Communication</t>
  </si>
  <si>
    <t>Basics of Logic</t>
  </si>
  <si>
    <t>Basic Writing</t>
  </si>
  <si>
    <t>Introduction to Social Research</t>
  </si>
  <si>
    <t xml:space="preserve"> Introduction to Social Statistic</t>
  </si>
  <si>
    <t>Communication Perspectives and Theories</t>
  </si>
  <si>
    <t>Civic Education</t>
  </si>
  <si>
    <t>Video Production</t>
  </si>
  <si>
    <t>Sociology of Communication</t>
  </si>
  <si>
    <t>Quantitative Research Methodology</t>
  </si>
  <si>
    <t>Intercultural of Communication</t>
  </si>
  <si>
    <t>Communication Technology and Media Ecology</t>
  </si>
  <si>
    <t xml:space="preserve">Political Communication </t>
  </si>
  <si>
    <t>Introduction to Politics</t>
  </si>
  <si>
    <t>Communication Regulation</t>
  </si>
  <si>
    <t>Qualitative Research Methodology</t>
  </si>
  <si>
    <t>Communication and Empowerment</t>
  </si>
  <si>
    <t xml:space="preserve"> Empowerment Communication</t>
  </si>
  <si>
    <t>Contemporary Communication Theories</t>
  </si>
  <si>
    <t xml:space="preserve">Introduction to Management </t>
  </si>
  <si>
    <t>Communication Strategy and Planning</t>
  </si>
  <si>
    <t>Visual Communication Design</t>
  </si>
  <si>
    <t>Communication Philosophy and Ethics</t>
  </si>
  <si>
    <t>Self Development</t>
  </si>
  <si>
    <t>Media Text Analysis</t>
  </si>
  <si>
    <t>Non-Commercial Comm. Program Management</t>
  </si>
  <si>
    <t>Commercial Communication Program Management</t>
  </si>
  <si>
    <t>Academic Writing</t>
  </si>
  <si>
    <t>Islamic Entrepreneurship</t>
  </si>
  <si>
    <t>English for Communication Studies</t>
  </si>
  <si>
    <t>Research Seminar</t>
  </si>
  <si>
    <t>Psychology of Communication</t>
  </si>
  <si>
    <t>Elective Course  3</t>
  </si>
  <si>
    <t>Elective Course  4</t>
  </si>
  <si>
    <t>Elective Course  5</t>
  </si>
  <si>
    <t>Elective Course  6</t>
  </si>
  <si>
    <t>Social Services</t>
  </si>
  <si>
    <t>Final Research Project</t>
  </si>
  <si>
    <t>Crisis Management</t>
  </si>
  <si>
    <t>Public Relations Media Prodcution</t>
  </si>
  <si>
    <t>Integrated Marekting Communication (IMC)</t>
  </si>
  <si>
    <t>DIGITAL JOURNALISM</t>
  </si>
  <si>
    <t>Journalism and Media</t>
  </si>
  <si>
    <t>Multimedia Newsroom</t>
  </si>
  <si>
    <t>Convergence News Production</t>
  </si>
  <si>
    <t xml:space="preserve">Multiplatform News Production </t>
  </si>
  <si>
    <t>News Writing</t>
  </si>
  <si>
    <t xml:space="preserve">MEDIA STUDIES </t>
  </si>
  <si>
    <t>Media Theories</t>
  </si>
  <si>
    <t>Political Economy of Media</t>
  </si>
  <si>
    <t>Film and Television Studies</t>
  </si>
  <si>
    <t xml:space="preserve">Film and Screen Media Studies </t>
  </si>
  <si>
    <t>Audience Analysis</t>
  </si>
  <si>
    <t>CREATIVE MEDIA</t>
  </si>
  <si>
    <t xml:space="preserve">Visual Narrative dan Visual Design </t>
  </si>
  <si>
    <t>Creative Media Production</t>
  </si>
  <si>
    <t>Digital Animation</t>
  </si>
  <si>
    <t>Fiction Production</t>
  </si>
  <si>
    <t>Documentary Production</t>
  </si>
  <si>
    <t xml:space="preserve">Documentaries Photos and Film </t>
  </si>
  <si>
    <t>a</t>
  </si>
  <si>
    <t>Elective Courses 1</t>
  </si>
  <si>
    <t>Elective Courses 2</t>
  </si>
  <si>
    <t>Elective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</si>
</sst>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b/>
      <sz val="16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6"/>
      <color rgb="FF000000"/>
      <name val="Arial"/>
      <family val="2"/>
    </font>
    <font>
      <sz val="11"/>
      <color rgb="FF000000"/>
      <name val="&quot;arial narrow&quot;"/>
    </font>
    <font>
      <sz val="10"/>
      <color rgb="FF000000"/>
      <name val="&quot;arial narrow&quot;"/>
    </font>
    <font>
      <b/>
      <sz val="10"/>
      <color rgb="FF000000"/>
      <name val="&quot;arial narrow&quot;"/>
    </font>
    <font>
      <b/>
      <sz val="11"/>
      <color rgb="FF000000"/>
      <name val="&quot;arial narrow&quot;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459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9F1F3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0" borderId="0" xfId="0" applyFont="1"/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2" fontId="9" fillId="4" borderId="0" xfId="0" applyNumberFormat="1" applyFont="1" applyFill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1" fillId="5" borderId="0" xfId="0" applyFont="1" applyFill="1" applyAlignment="1">
      <alignment vertical="top"/>
    </xf>
    <xf numFmtId="0" fontId="0" fillId="0" borderId="0" xfId="0"/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12" fillId="0" borderId="9" xfId="0" applyFont="1" applyBorder="1" applyAlignment="1">
      <alignment horizontal="justify"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4" borderId="9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0" fillId="6" borderId="1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/>
    <xf numFmtId="0" fontId="12" fillId="0" borderId="10" xfId="0" applyFont="1" applyBorder="1" applyAlignment="1">
      <alignment horizontal="justify" vertical="center"/>
    </xf>
    <xf numFmtId="0" fontId="11" fillId="4" borderId="1" xfId="0" applyFont="1" applyFill="1" applyBorder="1" applyAlignment="1">
      <alignment horizontal="justify" vertical="center"/>
    </xf>
    <xf numFmtId="0" fontId="0" fillId="4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/>
    <xf numFmtId="0" fontId="11" fillId="8" borderId="1" xfId="0" applyFont="1" applyFill="1" applyBorder="1" applyAlignment="1">
      <alignment horizontal="justify" vertical="center"/>
    </xf>
    <xf numFmtId="0" fontId="11" fillId="8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8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10" fillId="0" borderId="0" xfId="0" applyFont="1"/>
    <xf numFmtId="0" fontId="13" fillId="9" borderId="19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4" fillId="10" borderId="16" xfId="0" applyFont="1" applyFill="1" applyBorder="1" applyAlignment="1">
      <alignment horizontal="left" vertical="center" wrapText="1"/>
    </xf>
    <xf numFmtId="0" fontId="14" fillId="10" borderId="18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/>
    </xf>
    <xf numFmtId="0" fontId="15" fillId="7" borderId="9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10" borderId="11" xfId="0" applyFont="1" applyFill="1" applyBorder="1" applyAlignment="1">
      <alignment horizontal="left" vertical="center" wrapText="1"/>
    </xf>
    <xf numFmtId="0" fontId="14" fillId="10" borderId="19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0" fontId="15" fillId="7" borderId="18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 wrapText="1"/>
    </xf>
    <xf numFmtId="0" fontId="10" fillId="0" borderId="0" xfId="0" applyFont="1" applyAlignment="1"/>
    <xf numFmtId="0" fontId="10" fillId="0" borderId="22" xfId="0" applyFont="1" applyBorder="1" applyAlignment="1"/>
    <xf numFmtId="0" fontId="16" fillId="0" borderId="2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21" xfId="0" applyFont="1" applyBorder="1" applyAlignment="1"/>
    <xf numFmtId="0" fontId="0" fillId="11" borderId="0" xfId="0" applyFill="1"/>
    <xf numFmtId="0" fontId="0" fillId="6" borderId="0" xfId="0" applyFill="1"/>
    <xf numFmtId="0" fontId="0" fillId="5" borderId="0" xfId="0" applyFill="1"/>
    <xf numFmtId="0" fontId="0" fillId="12" borderId="0" xfId="0" applyFill="1"/>
    <xf numFmtId="0" fontId="10" fillId="8" borderId="1" xfId="0" applyFont="1" applyFill="1" applyBorder="1" applyAlignment="1">
      <alignment horizontal="justify" vertical="center"/>
    </xf>
    <xf numFmtId="0" fontId="1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 vertical="top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8" fillId="0" borderId="24" xfId="0" applyFont="1" applyBorder="1"/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6" xfId="0" applyFont="1" applyBorder="1"/>
    <xf numFmtId="0" fontId="10" fillId="3" borderId="27" xfId="0" applyFont="1" applyFill="1" applyBorder="1" applyAlignment="1">
      <alignment horizontal="justify" vertical="center"/>
    </xf>
    <xf numFmtId="0" fontId="10" fillId="4" borderId="27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21" fillId="13" borderId="23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/>
    <xf numFmtId="0" fontId="18" fillId="15" borderId="1" xfId="0" applyFont="1" applyFill="1" applyBorder="1"/>
    <xf numFmtId="0" fontId="18" fillId="14" borderId="1" xfId="0" applyFont="1" applyFill="1" applyBorder="1" applyAlignment="1">
      <alignment horizontal="center"/>
    </xf>
    <xf numFmtId="0" fontId="2" fillId="14" borderId="1" xfId="0" applyFont="1" applyFill="1" applyBorder="1" applyAlignment="1"/>
    <xf numFmtId="0" fontId="0" fillId="14" borderId="1" xfId="0" applyFont="1" applyFill="1" applyBorder="1" applyAlignment="1">
      <alignment horizontal="center"/>
    </xf>
    <xf numFmtId="0" fontId="0" fillId="14" borderId="0" xfId="0" applyFont="1" applyFill="1" applyBorder="1" applyAlignment="1"/>
    <xf numFmtId="0" fontId="2" fillId="14" borderId="0" xfId="0" applyFont="1" applyFill="1" applyBorder="1" applyAlignment="1"/>
    <xf numFmtId="0" fontId="0" fillId="14" borderId="0" xfId="0" applyFont="1" applyFill="1" applyBorder="1" applyAlignment="1">
      <alignment horizontal="center"/>
    </xf>
    <xf numFmtId="0" fontId="1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7" borderId="0" xfId="0" applyFont="1" applyFill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10" fillId="6" borderId="14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10" fillId="4" borderId="28" xfId="0" applyFont="1" applyFill="1" applyBorder="1" applyAlignment="1">
      <alignment horizontal="justify" vertical="center"/>
    </xf>
    <xf numFmtId="0" fontId="10" fillId="3" borderId="28" xfId="0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91440</xdr:rowOff>
    </xdr:from>
    <xdr:to>
      <xdr:col>7</xdr:col>
      <xdr:colOff>464820</xdr:colOff>
      <xdr:row>2</xdr:row>
      <xdr:rowOff>91440</xdr:rowOff>
    </xdr:to>
    <xdr:cxnSp macro="">
      <xdr:nvCxnSpPr>
        <xdr:cNvPr id="3" name="Straight Connector 2"/>
        <xdr:cNvCxnSpPr/>
      </xdr:nvCxnSpPr>
      <xdr:spPr>
        <a:xfrm>
          <a:off x="3855720" y="426720"/>
          <a:ext cx="291846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144780</xdr:colOff>
      <xdr:row>2</xdr:row>
      <xdr:rowOff>114300</xdr:rowOff>
    </xdr:from>
    <xdr:to>
      <xdr:col>7</xdr:col>
      <xdr:colOff>449580</xdr:colOff>
      <xdr:row>8</xdr:row>
      <xdr:rowOff>38100</xdr:rowOff>
    </xdr:to>
    <xdr:cxnSp macro="">
      <xdr:nvCxnSpPr>
        <xdr:cNvPr id="8" name="Elbow Connector 7"/>
        <xdr:cNvCxnSpPr/>
      </xdr:nvCxnSpPr>
      <xdr:spPr>
        <a:xfrm rot="5400000">
          <a:off x="5768340" y="525780"/>
          <a:ext cx="1066800" cy="914400"/>
        </a:xfrm>
        <a:prstGeom prst="bentConnector3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449580</xdr:colOff>
      <xdr:row>6</xdr:row>
      <xdr:rowOff>114300</xdr:rowOff>
    </xdr:from>
    <xdr:to>
      <xdr:col>10</xdr:col>
      <xdr:colOff>541020</xdr:colOff>
      <xdr:row>8</xdr:row>
      <xdr:rowOff>175260</xdr:rowOff>
    </xdr:to>
    <xdr:cxnSp macro="">
      <xdr:nvCxnSpPr>
        <xdr:cNvPr id="10" name="Elbow Connector 9"/>
        <xdr:cNvCxnSpPr/>
      </xdr:nvCxnSpPr>
      <xdr:spPr>
        <a:xfrm>
          <a:off x="4572000" y="1112520"/>
          <a:ext cx="4084320" cy="381000"/>
        </a:xfrm>
        <a:prstGeom prst="bentConnector3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zoomScale="122" workbookViewId="0">
      <selection activeCell="F23" sqref="F23"/>
    </sheetView>
  </sheetViews>
  <sheetFormatPr defaultRowHeight="13.2"/>
  <cols>
    <col min="1" max="1" width="8.88671875" style="29"/>
    <col min="2" max="2" width="33.44140625" customWidth="1"/>
    <col min="5" max="5" width="7.6640625" bestFit="1" customWidth="1"/>
    <col min="6" max="6" width="15" customWidth="1"/>
    <col min="13" max="13" width="25.109375" customWidth="1"/>
  </cols>
  <sheetData>
    <row r="2" spans="1:15" s="29" customFormat="1">
      <c r="A2" s="18" t="s">
        <v>75</v>
      </c>
    </row>
    <row r="3" spans="1:15" s="29" customFormat="1">
      <c r="A3" s="29">
        <v>1</v>
      </c>
      <c r="B3" s="11" t="s">
        <v>189</v>
      </c>
    </row>
    <row r="4" spans="1:15" s="29" customFormat="1">
      <c r="A4" s="29">
        <v>2</v>
      </c>
      <c r="B4" s="11" t="s">
        <v>70</v>
      </c>
    </row>
    <row r="5" spans="1:15" s="29" customFormat="1">
      <c r="A5" s="11">
        <v>3</v>
      </c>
      <c r="B5" s="11" t="s">
        <v>69</v>
      </c>
    </row>
    <row r="6" spans="1:15" s="29" customFormat="1" ht="12.6" customHeight="1">
      <c r="A6" s="29">
        <v>4</v>
      </c>
      <c r="B6" s="11" t="s">
        <v>71</v>
      </c>
    </row>
    <row r="7" spans="1:15" s="29" customFormat="1" ht="12.6" customHeight="1">
      <c r="A7" s="29">
        <v>5</v>
      </c>
      <c r="B7" s="11" t="s">
        <v>68</v>
      </c>
    </row>
    <row r="8" spans="1:15" s="29" customFormat="1" ht="12.6" customHeight="1">
      <c r="B8" s="11"/>
    </row>
    <row r="9" spans="1:15" ht="21">
      <c r="B9" s="1" t="s">
        <v>51</v>
      </c>
      <c r="L9" s="1" t="s">
        <v>186</v>
      </c>
    </row>
    <row r="10" spans="1:15" ht="15.6">
      <c r="B10" s="188" t="s">
        <v>64</v>
      </c>
      <c r="C10" s="189"/>
      <c r="D10" s="5" t="s">
        <v>49</v>
      </c>
      <c r="E10" s="31" t="s">
        <v>61</v>
      </c>
      <c r="F10" s="32" t="s">
        <v>63</v>
      </c>
      <c r="G10" s="28" t="s">
        <v>54</v>
      </c>
      <c r="H10" s="32" t="s">
        <v>66</v>
      </c>
      <c r="I10" s="32" t="s">
        <v>33</v>
      </c>
      <c r="J10" s="32" t="s">
        <v>32</v>
      </c>
      <c r="M10" s="2"/>
      <c r="N10" s="8"/>
      <c r="O10" s="8"/>
    </row>
    <row r="11" spans="1:15" ht="31.2">
      <c r="B11" s="190"/>
      <c r="C11" s="191"/>
      <c r="D11" s="5"/>
      <c r="E11" s="30" t="s">
        <v>62</v>
      </c>
      <c r="F11" s="30" t="s">
        <v>20</v>
      </c>
      <c r="G11" s="28" t="s">
        <v>32</v>
      </c>
      <c r="H11" s="30"/>
      <c r="I11" s="30" t="s">
        <v>55</v>
      </c>
      <c r="J11" s="30" t="s">
        <v>57</v>
      </c>
      <c r="L11" s="4"/>
      <c r="M11" s="2"/>
      <c r="N11" s="8"/>
      <c r="O11" s="8"/>
    </row>
    <row r="12" spans="1:15" ht="15.6">
      <c r="C12" s="6"/>
      <c r="D12" s="6"/>
      <c r="E12" s="6"/>
      <c r="F12" s="7"/>
      <c r="G12" s="28" t="s">
        <v>60</v>
      </c>
      <c r="H12" s="3"/>
      <c r="I12" s="3"/>
      <c r="J12" s="3"/>
      <c r="L12" s="192" t="s">
        <v>19</v>
      </c>
      <c r="M12" s="192" t="s">
        <v>64</v>
      </c>
      <c r="N12" s="32" t="s">
        <v>61</v>
      </c>
      <c r="O12" s="32" t="s">
        <v>32</v>
      </c>
    </row>
    <row r="13" spans="1:15" ht="15.6">
      <c r="B13" s="57" t="s">
        <v>81</v>
      </c>
      <c r="C13" s="57" t="s">
        <v>13</v>
      </c>
      <c r="D13" s="60">
        <v>2</v>
      </c>
      <c r="E13" s="57" t="s">
        <v>79</v>
      </c>
      <c r="F13" s="12" t="s">
        <v>50</v>
      </c>
      <c r="G13" s="20"/>
      <c r="H13" s="9">
        <f>IF(G13="A",4,IF(G13="A-",3.75,IF(G13="A/B",3.5,IF(G13="B+",3.25,IF(G13="B",3,IF(G13="B-",2.75,IF(G13="B/C",2.5,IF(G13="C+",2.25,IF(G13="C",2,IF(G13="C-",1.75,IF(G13="C/D",1.5,IF(G13="D",1,0))))))))))))</f>
        <v>0</v>
      </c>
      <c r="I13" s="9">
        <f>H13</f>
        <v>0</v>
      </c>
      <c r="J13" s="17" t="s">
        <v>47</v>
      </c>
      <c r="L13" s="192"/>
      <c r="M13" s="192"/>
      <c r="N13" s="30" t="s">
        <v>62</v>
      </c>
      <c r="O13" s="30" t="s">
        <v>65</v>
      </c>
    </row>
    <row r="14" spans="1:15" ht="13.8">
      <c r="B14" s="56" t="s">
        <v>7</v>
      </c>
      <c r="C14" s="56" t="s">
        <v>14</v>
      </c>
      <c r="D14" s="61">
        <v>3</v>
      </c>
      <c r="E14" s="56" t="s">
        <v>79</v>
      </c>
      <c r="F14" s="13" t="s">
        <v>50</v>
      </c>
      <c r="G14" s="14"/>
      <c r="H14" s="10">
        <f t="shared" ref="H14" si="0">IF(G14="A",4,IF(G14="A-",3.75,IF(G14="A/B",3.5,IF(G14="B+",3.25,IF(G14="B",3,IF(G14="B-",2.75,IF(G14="B/C",2.5,IF(G14="C+",2.25,IF(G14="C",2,IF(G14="C-",1.75,IF(G14="C/D",1.5,IF(G14="D",1,0))))))))))))</f>
        <v>0</v>
      </c>
      <c r="I14" s="10">
        <f>H14</f>
        <v>0</v>
      </c>
      <c r="J14" s="15" t="s">
        <v>47</v>
      </c>
    </row>
    <row r="15" spans="1:15" s="29" customFormat="1"/>
    <row r="18" spans="1:10">
      <c r="A18" s="18" t="s">
        <v>74</v>
      </c>
    </row>
    <row r="19" spans="1:10">
      <c r="A19" s="36">
        <v>1</v>
      </c>
      <c r="B19" s="11" t="s">
        <v>185</v>
      </c>
    </row>
    <row r="20" spans="1:10" ht="25.2" customHeight="1">
      <c r="A20" s="36">
        <v>2</v>
      </c>
      <c r="B20" s="86" t="s">
        <v>187</v>
      </c>
      <c r="C20" s="86"/>
      <c r="D20" s="86"/>
      <c r="E20" s="86"/>
      <c r="F20" s="86"/>
      <c r="G20" s="86"/>
      <c r="H20" s="86"/>
      <c r="I20" s="86"/>
      <c r="J20" s="86"/>
    </row>
    <row r="21" spans="1:10" ht="24" customHeight="1">
      <c r="A21" s="2">
        <v>3</v>
      </c>
      <c r="B21" s="87" t="s">
        <v>188</v>
      </c>
      <c r="C21" s="87"/>
      <c r="D21" s="87"/>
      <c r="E21" s="87"/>
      <c r="F21" s="87"/>
      <c r="G21" s="87"/>
      <c r="H21" s="87"/>
      <c r="I21" s="87"/>
      <c r="J21" s="87"/>
    </row>
    <row r="22" spans="1:10" ht="13.2" customHeight="1">
      <c r="A22" s="2">
        <v>4</v>
      </c>
      <c r="B22" s="11"/>
    </row>
  </sheetData>
  <mergeCells count="3">
    <mergeCell ref="B10:C11"/>
    <mergeCell ref="L12:L13"/>
    <mergeCell ref="M12:M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ColWidth="8.77734375" defaultRowHeight="13.2"/>
  <cols>
    <col min="1" max="1" width="8.77734375" style="29"/>
    <col min="2" max="2" width="4.44140625" style="29" bestFit="1" customWidth="1"/>
    <col min="3" max="3" width="41.109375" style="29" customWidth="1"/>
    <col min="4" max="4" width="11" style="29" customWidth="1"/>
    <col min="5" max="5" width="11" style="21" customWidth="1"/>
    <col min="6" max="6" width="16.77734375" style="29" bestFit="1" customWidth="1"/>
    <col min="7" max="7" width="6.33203125" style="29" customWidth="1"/>
    <col min="8" max="8" width="16" style="29" customWidth="1"/>
    <col min="9" max="11" width="8.77734375" style="29"/>
    <col min="12" max="12" width="6.109375" style="29" customWidth="1"/>
    <col min="13" max="13" width="27.33203125" style="29" bestFit="1" customWidth="1"/>
    <col min="14" max="14" width="11.109375" style="21" customWidth="1"/>
    <col min="15" max="15" width="9.44140625" style="21" bestFit="1" customWidth="1"/>
    <col min="16" max="20" width="8.77734375" style="29"/>
    <col min="21" max="21" width="8.77734375" style="21"/>
    <col min="22" max="16384" width="8.77734375" style="29"/>
  </cols>
  <sheetData>
    <row r="1" spans="1:21">
      <c r="C1" s="11" t="s">
        <v>51</v>
      </c>
      <c r="L1" s="29" t="s">
        <v>182</v>
      </c>
    </row>
    <row r="3" spans="1:21" s="2" customFormat="1" ht="15.6">
      <c r="B3" s="192" t="s">
        <v>19</v>
      </c>
      <c r="C3" s="140" t="s">
        <v>64</v>
      </c>
      <c r="D3" s="140" t="s">
        <v>49</v>
      </c>
      <c r="E3" s="32" t="s">
        <v>61</v>
      </c>
      <c r="F3" s="32" t="s">
        <v>63</v>
      </c>
      <c r="G3" s="28" t="s">
        <v>54</v>
      </c>
      <c r="H3" s="32" t="s">
        <v>66</v>
      </c>
      <c r="I3" s="32" t="s">
        <v>33</v>
      </c>
      <c r="J3" s="32" t="s">
        <v>32</v>
      </c>
      <c r="L3" s="42" t="s">
        <v>19</v>
      </c>
      <c r="M3" s="140" t="s">
        <v>64</v>
      </c>
      <c r="N3" s="32" t="s">
        <v>61</v>
      </c>
      <c r="O3" s="32" t="s">
        <v>32</v>
      </c>
      <c r="P3" s="38"/>
      <c r="Q3" s="32" t="s">
        <v>56</v>
      </c>
      <c r="R3" s="32" t="s">
        <v>48</v>
      </c>
      <c r="S3" s="138" t="s">
        <v>58</v>
      </c>
      <c r="U3" s="3"/>
    </row>
    <row r="4" spans="1:21" s="2" customFormat="1" ht="15.6">
      <c r="B4" s="192"/>
      <c r="C4" s="140"/>
      <c r="D4" s="140"/>
      <c r="E4" s="30" t="s">
        <v>62</v>
      </c>
      <c r="F4" s="30" t="s">
        <v>20</v>
      </c>
      <c r="G4" s="28" t="s">
        <v>32</v>
      </c>
      <c r="H4" s="30"/>
      <c r="I4" s="30" t="s">
        <v>55</v>
      </c>
      <c r="J4" s="30" t="s">
        <v>57</v>
      </c>
      <c r="L4" s="42"/>
      <c r="M4" s="140"/>
      <c r="N4" s="30" t="s">
        <v>62</v>
      </c>
      <c r="O4" s="30" t="s">
        <v>65</v>
      </c>
      <c r="P4" s="3"/>
      <c r="Q4" s="30" t="s">
        <v>57</v>
      </c>
      <c r="R4" s="30"/>
      <c r="S4" s="139" t="s">
        <v>59</v>
      </c>
      <c r="U4" s="3"/>
    </row>
    <row r="5" spans="1:21">
      <c r="D5" s="11"/>
      <c r="E5" s="22"/>
    </row>
    <row r="6" spans="1:21" ht="13.8">
      <c r="A6" s="67"/>
      <c r="C6" s="57" t="s">
        <v>383</v>
      </c>
      <c r="D6" s="57" t="s">
        <v>13</v>
      </c>
      <c r="E6" s="60">
        <v>2</v>
      </c>
      <c r="F6" s="57" t="s">
        <v>77</v>
      </c>
      <c r="G6" s="57"/>
      <c r="H6" s="58">
        <f t="shared" ref="H6:H12" si="0">IF(G6="A",4,IF(G6="A-",3.75,IF(G6="A/B",3.5,IF(G6="B+",3.25,IF(G6="B",3,IF(G6="B-",2.75,IF(G6="B/C",2.5,IF(G6="C+",2.25,IF(G6="C",2,IF(G6="C-",1.75,IF(G6="C/D",1.5,IF(G6="D",1,0))))))))))))</f>
        <v>0</v>
      </c>
      <c r="I6" s="58">
        <f>H6</f>
        <v>0</v>
      </c>
      <c r="J6" s="58" t="str">
        <f>VLOOKUP(I6,$D$114:$E$127,2)</f>
        <v>F</v>
      </c>
      <c r="L6" s="29">
        <v>1</v>
      </c>
      <c r="M6" s="57" t="s">
        <v>383</v>
      </c>
      <c r="N6" s="60">
        <v>2</v>
      </c>
      <c r="O6" s="17" t="str">
        <f t="shared" ref="O6:O12" si="1">J6</f>
        <v>F</v>
      </c>
      <c r="Q6" s="58">
        <f>I6</f>
        <v>0</v>
      </c>
      <c r="R6" s="58">
        <f>N6*Q6</f>
        <v>0</v>
      </c>
      <c r="S6" s="58">
        <f>IF(Q6&gt;0,N6,0)</f>
        <v>0</v>
      </c>
      <c r="T6" s="143" t="s">
        <v>77</v>
      </c>
      <c r="U6" s="134" t="s">
        <v>13</v>
      </c>
    </row>
    <row r="7" spans="1:21" ht="13.8">
      <c r="A7" s="67"/>
      <c r="C7" s="56" t="s">
        <v>265</v>
      </c>
      <c r="D7" s="56" t="s">
        <v>13</v>
      </c>
      <c r="E7" s="61">
        <v>3</v>
      </c>
      <c r="F7" s="56" t="s">
        <v>79</v>
      </c>
      <c r="G7" s="56"/>
      <c r="H7" s="59">
        <f t="shared" si="0"/>
        <v>0</v>
      </c>
      <c r="I7" s="59">
        <f>H7</f>
        <v>0</v>
      </c>
      <c r="J7" s="59" t="str">
        <f>VLOOKUP(I7,$D$114:$E$127,2)</f>
        <v>F</v>
      </c>
      <c r="L7" s="29">
        <v>2</v>
      </c>
      <c r="M7" s="56" t="s">
        <v>265</v>
      </c>
      <c r="N7" s="61">
        <v>3</v>
      </c>
      <c r="O7" s="15" t="str">
        <f t="shared" si="1"/>
        <v>F</v>
      </c>
      <c r="Q7" s="59">
        <f>I7</f>
        <v>0</v>
      </c>
      <c r="R7" s="59">
        <f t="shared" ref="R7:R12" si="2">N7*Q7</f>
        <v>0</v>
      </c>
      <c r="S7" s="59">
        <f t="shared" ref="S7:S12" si="3">IF(Q7&gt;0,N7,0)</f>
        <v>0</v>
      </c>
      <c r="T7" s="143" t="s">
        <v>79</v>
      </c>
      <c r="U7" s="134" t="s">
        <v>13</v>
      </c>
    </row>
    <row r="8" spans="1:21" ht="13.8">
      <c r="A8" s="67"/>
      <c r="C8" s="57" t="s">
        <v>384</v>
      </c>
      <c r="D8" s="57" t="s">
        <v>13</v>
      </c>
      <c r="E8" s="60">
        <v>2</v>
      </c>
      <c r="F8" s="57" t="s">
        <v>79</v>
      </c>
      <c r="G8" s="57"/>
      <c r="H8" s="58">
        <f t="shared" si="0"/>
        <v>0</v>
      </c>
      <c r="I8" s="58">
        <f t="shared" ref="I8:I12" si="4">H8</f>
        <v>0</v>
      </c>
      <c r="J8" s="58" t="str">
        <f t="shared" ref="J8:J12" si="5">VLOOKUP(I8,$D$114:$E$127,2)</f>
        <v>F</v>
      </c>
      <c r="L8" s="29">
        <v>3</v>
      </c>
      <c r="M8" s="57" t="s">
        <v>267</v>
      </c>
      <c r="N8" s="60">
        <v>3</v>
      </c>
      <c r="O8" s="17" t="str">
        <f t="shared" si="1"/>
        <v>F</v>
      </c>
      <c r="Q8" s="58">
        <f>I8</f>
        <v>0</v>
      </c>
      <c r="R8" s="58">
        <f t="shared" si="2"/>
        <v>0</v>
      </c>
      <c r="S8" s="58">
        <f t="shared" si="3"/>
        <v>0</v>
      </c>
      <c r="T8" s="143" t="s">
        <v>79</v>
      </c>
      <c r="U8" s="134" t="s">
        <v>13</v>
      </c>
    </row>
    <row r="9" spans="1:21" ht="27.6">
      <c r="A9" s="67"/>
      <c r="C9" s="56" t="s">
        <v>385</v>
      </c>
      <c r="D9" s="56" t="s">
        <v>14</v>
      </c>
      <c r="E9" s="61">
        <v>3</v>
      </c>
      <c r="F9" s="56" t="s">
        <v>79</v>
      </c>
      <c r="G9" s="56"/>
      <c r="H9" s="59">
        <f t="shared" si="0"/>
        <v>0</v>
      </c>
      <c r="I9" s="59">
        <f t="shared" si="4"/>
        <v>0</v>
      </c>
      <c r="J9" s="59" t="str">
        <f t="shared" si="5"/>
        <v>F</v>
      </c>
      <c r="L9" s="29">
        <v>4</v>
      </c>
      <c r="M9" s="56" t="s">
        <v>269</v>
      </c>
      <c r="N9" s="61">
        <v>3</v>
      </c>
      <c r="O9" s="15" t="str">
        <f t="shared" si="1"/>
        <v>F</v>
      </c>
      <c r="Q9" s="59">
        <f>I9</f>
        <v>0</v>
      </c>
      <c r="R9" s="59">
        <f t="shared" si="2"/>
        <v>0</v>
      </c>
      <c r="S9" s="59">
        <f t="shared" si="3"/>
        <v>0</v>
      </c>
      <c r="T9" s="143" t="s">
        <v>79</v>
      </c>
      <c r="U9" s="134" t="s">
        <v>13</v>
      </c>
    </row>
    <row r="10" spans="1:21" ht="27.6">
      <c r="A10" s="67"/>
      <c r="C10" s="196" t="s">
        <v>386</v>
      </c>
      <c r="D10" s="196" t="s">
        <v>13</v>
      </c>
      <c r="E10" s="198">
        <v>3</v>
      </c>
      <c r="F10" s="196" t="s">
        <v>79</v>
      </c>
      <c r="G10" s="196"/>
      <c r="H10" s="200">
        <f t="shared" si="0"/>
        <v>0</v>
      </c>
      <c r="I10" s="200">
        <f>H10</f>
        <v>0</v>
      </c>
      <c r="J10" s="200" t="str">
        <f t="shared" si="5"/>
        <v>F</v>
      </c>
      <c r="L10" s="29">
        <v>5</v>
      </c>
      <c r="M10" s="130" t="s">
        <v>271</v>
      </c>
      <c r="N10" s="141">
        <v>3</v>
      </c>
      <c r="O10" s="131" t="str">
        <f>J10</f>
        <v>F</v>
      </c>
      <c r="Q10" s="58">
        <f>I10</f>
        <v>0</v>
      </c>
      <c r="R10" s="58">
        <f t="shared" si="2"/>
        <v>0</v>
      </c>
      <c r="S10" s="58">
        <f t="shared" si="3"/>
        <v>0</v>
      </c>
      <c r="T10" s="143" t="s">
        <v>79</v>
      </c>
      <c r="U10" s="134" t="s">
        <v>13</v>
      </c>
    </row>
    <row r="11" spans="1:21" ht="13.8">
      <c r="A11" s="67"/>
      <c r="C11" s="197"/>
      <c r="D11" s="197"/>
      <c r="E11" s="199"/>
      <c r="F11" s="197"/>
      <c r="G11" s="197"/>
      <c r="H11" s="201"/>
      <c r="I11" s="201"/>
      <c r="J11" s="201"/>
      <c r="L11" s="29">
        <v>6</v>
      </c>
      <c r="M11" s="130" t="s">
        <v>273</v>
      </c>
      <c r="N11" s="141">
        <v>3</v>
      </c>
      <c r="O11" s="131" t="str">
        <f>J10</f>
        <v>F</v>
      </c>
      <c r="Q11" s="59">
        <f>I10</f>
        <v>0</v>
      </c>
      <c r="R11" s="59">
        <f>N11*Q11</f>
        <v>0</v>
      </c>
      <c r="S11" s="59">
        <f>IF(Q11&gt;0,N11,0)</f>
        <v>0</v>
      </c>
      <c r="T11" s="143" t="s">
        <v>79</v>
      </c>
      <c r="U11" s="134" t="s">
        <v>13</v>
      </c>
    </row>
    <row r="12" spans="1:21" ht="27.6">
      <c r="A12" s="67"/>
      <c r="C12" s="57" t="s">
        <v>387</v>
      </c>
      <c r="D12" s="57" t="s">
        <v>13</v>
      </c>
      <c r="E12" s="60">
        <v>3</v>
      </c>
      <c r="F12" s="57" t="s">
        <v>79</v>
      </c>
      <c r="G12" s="57"/>
      <c r="H12" s="58">
        <f t="shared" si="0"/>
        <v>0</v>
      </c>
      <c r="I12" s="58">
        <f t="shared" si="4"/>
        <v>0</v>
      </c>
      <c r="J12" s="58" t="str">
        <f t="shared" si="5"/>
        <v>F</v>
      </c>
      <c r="L12" s="29">
        <v>7</v>
      </c>
      <c r="M12" s="57" t="s">
        <v>275</v>
      </c>
      <c r="N12" s="60">
        <v>3</v>
      </c>
      <c r="O12" s="17" t="str">
        <f t="shared" si="1"/>
        <v>F</v>
      </c>
      <c r="Q12" s="58">
        <f>I12</f>
        <v>0</v>
      </c>
      <c r="R12" s="58">
        <f t="shared" si="2"/>
        <v>0</v>
      </c>
      <c r="S12" s="58">
        <f t="shared" si="3"/>
        <v>0</v>
      </c>
      <c r="T12" s="143" t="s">
        <v>87</v>
      </c>
      <c r="U12" s="134" t="s">
        <v>13</v>
      </c>
    </row>
    <row r="13" spans="1:21">
      <c r="C13" s="11"/>
    </row>
    <row r="14" spans="1:21" ht="13.8">
      <c r="A14" s="126"/>
      <c r="C14" s="56" t="s">
        <v>91</v>
      </c>
      <c r="D14" s="56" t="s">
        <v>14</v>
      </c>
      <c r="E14" s="61">
        <v>3</v>
      </c>
      <c r="F14" s="56" t="s">
        <v>77</v>
      </c>
      <c r="G14" s="56"/>
      <c r="H14" s="59">
        <f t="shared" ref="H14:H20" si="6">IF(G14="A",4,IF(G14="A-",3.75,IF(G14="A/B",3.5,IF(G14="B+",3.25,IF(G14="B",3,IF(G14="B-",2.75,IF(G14="B/C",2.5,IF(G14="C+",2.25,IF(G14="C",2,IF(G14="C-",1.75,IF(G14="C/D",1.5,IF(G14="D",1,0))))))))))))</f>
        <v>0</v>
      </c>
      <c r="I14" s="59">
        <f>H14</f>
        <v>0</v>
      </c>
      <c r="J14" s="59" t="str">
        <f>VLOOKUP(I14,$D$114:$E$127,2)</f>
        <v>F</v>
      </c>
      <c r="L14" s="29">
        <v>1</v>
      </c>
      <c r="M14" s="56" t="s">
        <v>89</v>
      </c>
      <c r="N14" s="61">
        <v>3</v>
      </c>
      <c r="O14" s="15" t="str">
        <f t="shared" ref="O14:O19" si="7">J14</f>
        <v>F</v>
      </c>
      <c r="Q14" s="59">
        <f t="shared" ref="Q14:Q20" si="8">I14</f>
        <v>0</v>
      </c>
      <c r="R14" s="59">
        <f t="shared" ref="R14:R20" si="9">N14*Q14</f>
        <v>0</v>
      </c>
      <c r="S14" s="59">
        <f t="shared" ref="S14:S20" si="10">IF(Q14&gt;0,N14,0)</f>
        <v>0</v>
      </c>
      <c r="T14" s="143" t="s">
        <v>90</v>
      </c>
      <c r="U14" s="134" t="s">
        <v>14</v>
      </c>
    </row>
    <row r="15" spans="1:21" ht="13.8">
      <c r="A15" s="126"/>
      <c r="C15" s="57" t="s">
        <v>281</v>
      </c>
      <c r="D15" s="57" t="s">
        <v>14</v>
      </c>
      <c r="E15" s="60">
        <v>3</v>
      </c>
      <c r="F15" s="57" t="s">
        <v>79</v>
      </c>
      <c r="G15" s="57"/>
      <c r="H15" s="58">
        <f t="shared" si="6"/>
        <v>0</v>
      </c>
      <c r="I15" s="58">
        <f t="shared" ref="I15:I49" si="11">H15</f>
        <v>0</v>
      </c>
      <c r="J15" s="58" t="str">
        <f t="shared" ref="J15:J49" si="12">VLOOKUP(I15,$D$114:$E$127,2)</f>
        <v>F</v>
      </c>
      <c r="L15" s="29">
        <v>2</v>
      </c>
      <c r="M15" s="57" t="s">
        <v>281</v>
      </c>
      <c r="N15" s="60">
        <v>3</v>
      </c>
      <c r="O15" s="17" t="str">
        <f t="shared" si="7"/>
        <v>F</v>
      </c>
      <c r="Q15" s="58">
        <f t="shared" si="8"/>
        <v>0</v>
      </c>
      <c r="R15" s="58">
        <f t="shared" si="9"/>
        <v>0</v>
      </c>
      <c r="S15" s="58">
        <f t="shared" si="10"/>
        <v>0</v>
      </c>
      <c r="T15" s="143" t="s">
        <v>79</v>
      </c>
      <c r="U15" s="134" t="s">
        <v>14</v>
      </c>
    </row>
    <row r="16" spans="1:21" ht="13.8">
      <c r="A16" s="126"/>
      <c r="C16" s="56" t="s">
        <v>283</v>
      </c>
      <c r="D16" s="56" t="s">
        <v>15</v>
      </c>
      <c r="E16" s="61">
        <v>3</v>
      </c>
      <c r="F16" s="56" t="s">
        <v>79</v>
      </c>
      <c r="G16" s="56"/>
      <c r="H16" s="59">
        <f t="shared" si="6"/>
        <v>0</v>
      </c>
      <c r="I16" s="59">
        <f t="shared" si="11"/>
        <v>0</v>
      </c>
      <c r="J16" s="59" t="str">
        <f t="shared" si="12"/>
        <v>F</v>
      </c>
      <c r="L16" s="29">
        <v>3</v>
      </c>
      <c r="M16" s="56" t="s">
        <v>283</v>
      </c>
      <c r="N16" s="61">
        <v>3</v>
      </c>
      <c r="O16" s="15" t="str">
        <f t="shared" si="7"/>
        <v>F</v>
      </c>
      <c r="Q16" s="59">
        <f t="shared" si="8"/>
        <v>0</v>
      </c>
      <c r="R16" s="59">
        <f t="shared" si="9"/>
        <v>0</v>
      </c>
      <c r="S16" s="59">
        <f t="shared" si="10"/>
        <v>0</v>
      </c>
      <c r="T16" s="143" t="s">
        <v>79</v>
      </c>
      <c r="U16" s="134" t="s">
        <v>14</v>
      </c>
    </row>
    <row r="17" spans="1:21" ht="27.6">
      <c r="A17" s="126"/>
      <c r="C17" s="57" t="s">
        <v>388</v>
      </c>
      <c r="D17" s="57" t="s">
        <v>13</v>
      </c>
      <c r="E17" s="60">
        <v>3</v>
      </c>
      <c r="F17" s="57" t="s">
        <v>79</v>
      </c>
      <c r="G17" s="57"/>
      <c r="H17" s="58">
        <f t="shared" si="6"/>
        <v>0</v>
      </c>
      <c r="I17" s="58">
        <f t="shared" si="11"/>
        <v>0</v>
      </c>
      <c r="J17" s="58" t="str">
        <f t="shared" si="12"/>
        <v>F</v>
      </c>
      <c r="L17" s="29">
        <v>4</v>
      </c>
      <c r="M17" s="57" t="s">
        <v>285</v>
      </c>
      <c r="N17" s="60">
        <v>3</v>
      </c>
      <c r="O17" s="17" t="str">
        <f t="shared" si="7"/>
        <v>F</v>
      </c>
      <c r="Q17" s="58">
        <f t="shared" si="8"/>
        <v>0</v>
      </c>
      <c r="R17" s="58">
        <f t="shared" si="9"/>
        <v>0</v>
      </c>
      <c r="S17" s="58">
        <f t="shared" si="10"/>
        <v>0</v>
      </c>
      <c r="T17" s="143" t="s">
        <v>79</v>
      </c>
      <c r="U17" s="134" t="s">
        <v>14</v>
      </c>
    </row>
    <row r="18" spans="1:21" ht="13.8">
      <c r="A18" s="126"/>
      <c r="C18" s="56" t="s">
        <v>389</v>
      </c>
      <c r="D18" s="56" t="s">
        <v>13</v>
      </c>
      <c r="E18" s="61">
        <v>3</v>
      </c>
      <c r="F18" s="56" t="s">
        <v>79</v>
      </c>
      <c r="G18" s="56"/>
      <c r="H18" s="59">
        <f t="shared" si="6"/>
        <v>0</v>
      </c>
      <c r="I18" s="59">
        <f t="shared" si="11"/>
        <v>0</v>
      </c>
      <c r="J18" s="59" t="str">
        <f t="shared" si="12"/>
        <v>F</v>
      </c>
      <c r="L18" s="29">
        <v>5</v>
      </c>
      <c r="M18" s="56" t="s">
        <v>287</v>
      </c>
      <c r="N18" s="61">
        <v>3</v>
      </c>
      <c r="O18" s="15" t="str">
        <f t="shared" si="7"/>
        <v>F</v>
      </c>
      <c r="Q18" s="59">
        <f t="shared" si="8"/>
        <v>0</v>
      </c>
      <c r="R18" s="59">
        <f t="shared" si="9"/>
        <v>0</v>
      </c>
      <c r="S18" s="59">
        <f t="shared" si="10"/>
        <v>0</v>
      </c>
      <c r="T18" s="143" t="s">
        <v>79</v>
      </c>
      <c r="U18" s="134" t="s">
        <v>14</v>
      </c>
    </row>
    <row r="19" spans="1:21" ht="13.8">
      <c r="A19" s="126"/>
      <c r="C19" s="57" t="s">
        <v>390</v>
      </c>
      <c r="D19" s="57" t="s">
        <v>14</v>
      </c>
      <c r="E19" s="60">
        <v>3</v>
      </c>
      <c r="F19" s="57" t="s">
        <v>79</v>
      </c>
      <c r="G19" s="57"/>
      <c r="H19" s="58">
        <f t="shared" si="6"/>
        <v>0</v>
      </c>
      <c r="I19" s="58">
        <f t="shared" si="11"/>
        <v>0</v>
      </c>
      <c r="J19" s="58" t="str">
        <f t="shared" si="12"/>
        <v>F</v>
      </c>
      <c r="L19" s="29">
        <v>6</v>
      </c>
      <c r="M19" s="57" t="s">
        <v>289</v>
      </c>
      <c r="N19" s="60">
        <v>3</v>
      </c>
      <c r="O19" s="17" t="str">
        <f t="shared" si="7"/>
        <v>F</v>
      </c>
      <c r="Q19" s="58">
        <f t="shared" si="8"/>
        <v>0</v>
      </c>
      <c r="R19" s="58">
        <f t="shared" si="9"/>
        <v>0</v>
      </c>
      <c r="S19" s="58">
        <f t="shared" si="10"/>
        <v>0</v>
      </c>
      <c r="T19" s="143" t="s">
        <v>79</v>
      </c>
      <c r="U19" s="134" t="s">
        <v>14</v>
      </c>
    </row>
    <row r="20" spans="1:21" ht="13.8">
      <c r="A20" s="126"/>
      <c r="C20" s="56" t="s">
        <v>97</v>
      </c>
      <c r="D20" s="56" t="s">
        <v>13</v>
      </c>
      <c r="E20" s="61">
        <v>2</v>
      </c>
      <c r="F20" s="56" t="s">
        <v>77</v>
      </c>
      <c r="G20" s="56"/>
      <c r="H20" s="59">
        <f t="shared" si="6"/>
        <v>0</v>
      </c>
      <c r="I20" s="59">
        <f t="shared" si="11"/>
        <v>0</v>
      </c>
      <c r="J20" s="59" t="str">
        <f t="shared" si="12"/>
        <v>F</v>
      </c>
      <c r="L20" s="29">
        <v>7</v>
      </c>
      <c r="M20" s="56" t="s">
        <v>1</v>
      </c>
      <c r="N20" s="61">
        <v>2</v>
      </c>
      <c r="O20" s="15" t="str">
        <f>J20</f>
        <v>F</v>
      </c>
      <c r="Q20" s="59">
        <f t="shared" si="8"/>
        <v>0</v>
      </c>
      <c r="R20" s="59">
        <f t="shared" si="9"/>
        <v>0</v>
      </c>
      <c r="S20" s="59">
        <f t="shared" si="10"/>
        <v>0</v>
      </c>
      <c r="T20" s="143" t="s">
        <v>87</v>
      </c>
      <c r="U20" s="134" t="s">
        <v>14</v>
      </c>
    </row>
    <row r="21" spans="1:21">
      <c r="C21" s="11"/>
    </row>
    <row r="22" spans="1:21" ht="13.8">
      <c r="A22" s="69"/>
      <c r="C22" s="57" t="s">
        <v>99</v>
      </c>
      <c r="D22" s="57" t="s">
        <v>15</v>
      </c>
      <c r="E22" s="60">
        <v>3</v>
      </c>
      <c r="F22" s="57" t="s">
        <v>77</v>
      </c>
      <c r="G22" s="57"/>
      <c r="H22" s="58">
        <f t="shared" ref="H22:H30" si="13">IF(G22="A",4,IF(G22="A-",3.75,IF(G22="A/B",3.5,IF(G22="B+",3.25,IF(G22="B",3,IF(G22="B-",2.75,IF(G22="B/C",2.5,IF(G22="C+",2.25,IF(G22="C",2,IF(G22="C-",1.75,IF(G22="C/D",1.5,IF(G22="D",1,0))))))))))))</f>
        <v>0</v>
      </c>
      <c r="I22" s="58">
        <f t="shared" si="11"/>
        <v>0</v>
      </c>
      <c r="J22" s="58" t="str">
        <f t="shared" si="12"/>
        <v>F</v>
      </c>
      <c r="L22" s="29">
        <v>1</v>
      </c>
      <c r="M22" s="57" t="s">
        <v>98</v>
      </c>
      <c r="N22" s="60">
        <v>3</v>
      </c>
      <c r="O22" s="17" t="str">
        <f t="shared" ref="O22" si="14">J22</f>
        <v>F</v>
      </c>
      <c r="Q22" s="58">
        <f t="shared" ref="Q22:Q30" si="15">I22</f>
        <v>0</v>
      </c>
      <c r="R22" s="58">
        <f t="shared" ref="R22:R30" si="16">N22*Q22</f>
        <v>0</v>
      </c>
      <c r="S22" s="58">
        <f t="shared" ref="S22:S30" si="17">IF(Q22&gt;0,N22,0)</f>
        <v>0</v>
      </c>
      <c r="T22" s="143" t="s">
        <v>90</v>
      </c>
      <c r="U22" s="134" t="s">
        <v>15</v>
      </c>
    </row>
    <row r="23" spans="1:21" ht="13.8">
      <c r="A23" s="69"/>
      <c r="C23" s="56" t="s">
        <v>391</v>
      </c>
      <c r="D23" s="56" t="s">
        <v>15</v>
      </c>
      <c r="E23" s="61">
        <v>2</v>
      </c>
      <c r="F23" s="56" t="s">
        <v>79</v>
      </c>
      <c r="G23" s="56"/>
      <c r="H23" s="59">
        <f t="shared" si="13"/>
        <v>0</v>
      </c>
      <c r="I23" s="59">
        <f t="shared" si="11"/>
        <v>0</v>
      </c>
      <c r="J23" s="59" t="str">
        <f t="shared" si="12"/>
        <v>F</v>
      </c>
      <c r="L23" s="29">
        <v>2</v>
      </c>
      <c r="M23" s="56" t="s">
        <v>296</v>
      </c>
      <c r="N23" s="61">
        <v>2</v>
      </c>
      <c r="O23" s="15" t="str">
        <f>J23</f>
        <v>F</v>
      </c>
      <c r="Q23" s="59">
        <f t="shared" si="15"/>
        <v>0</v>
      </c>
      <c r="R23" s="59">
        <f t="shared" si="16"/>
        <v>0</v>
      </c>
      <c r="S23" s="59">
        <f t="shared" si="17"/>
        <v>0</v>
      </c>
      <c r="T23" s="143" t="s">
        <v>87</v>
      </c>
      <c r="U23" s="134" t="s">
        <v>15</v>
      </c>
    </row>
    <row r="24" spans="1:21" ht="13.8">
      <c r="A24" s="69"/>
      <c r="C24" s="57" t="s">
        <v>392</v>
      </c>
      <c r="D24" s="57" t="s">
        <v>16</v>
      </c>
      <c r="E24" s="60">
        <v>3</v>
      </c>
      <c r="F24" s="57" t="s">
        <v>79</v>
      </c>
      <c r="G24" s="57"/>
      <c r="H24" s="58">
        <f t="shared" si="13"/>
        <v>0</v>
      </c>
      <c r="I24" s="58">
        <f t="shared" si="11"/>
        <v>0</v>
      </c>
      <c r="J24" s="58" t="str">
        <f t="shared" si="12"/>
        <v>F</v>
      </c>
      <c r="L24" s="29">
        <v>3</v>
      </c>
      <c r="M24" s="57" t="s">
        <v>298</v>
      </c>
      <c r="N24" s="60">
        <v>3</v>
      </c>
      <c r="O24" s="17" t="str">
        <f t="shared" ref="O24" si="18">J24</f>
        <v>F</v>
      </c>
      <c r="Q24" s="58">
        <f t="shared" si="15"/>
        <v>0</v>
      </c>
      <c r="R24" s="58">
        <f t="shared" si="16"/>
        <v>0</v>
      </c>
      <c r="S24" s="58">
        <f t="shared" si="17"/>
        <v>0</v>
      </c>
      <c r="T24" s="143" t="s">
        <v>79</v>
      </c>
      <c r="U24" s="134" t="s">
        <v>15</v>
      </c>
    </row>
    <row r="25" spans="1:21" ht="13.8">
      <c r="A25" s="69"/>
      <c r="C25" s="56" t="s">
        <v>393</v>
      </c>
      <c r="D25" s="56" t="s">
        <v>16</v>
      </c>
      <c r="E25" s="61">
        <v>3</v>
      </c>
      <c r="F25" s="56" t="s">
        <v>79</v>
      </c>
      <c r="G25" s="56"/>
      <c r="H25" s="59">
        <f t="shared" si="13"/>
        <v>0</v>
      </c>
      <c r="I25" s="59">
        <f t="shared" si="11"/>
        <v>0</v>
      </c>
      <c r="J25" s="59" t="str">
        <f t="shared" si="12"/>
        <v>F</v>
      </c>
      <c r="L25" s="29">
        <v>4</v>
      </c>
      <c r="M25" s="56" t="s">
        <v>300</v>
      </c>
      <c r="N25" s="61">
        <v>2</v>
      </c>
      <c r="O25" s="15" t="str">
        <f>J25</f>
        <v>F</v>
      </c>
      <c r="Q25" s="59">
        <f t="shared" si="15"/>
        <v>0</v>
      </c>
      <c r="R25" s="59">
        <f t="shared" si="16"/>
        <v>0</v>
      </c>
      <c r="S25" s="59">
        <f t="shared" si="17"/>
        <v>0</v>
      </c>
      <c r="T25" s="143" t="s">
        <v>79</v>
      </c>
      <c r="U25" s="134" t="s">
        <v>15</v>
      </c>
    </row>
    <row r="26" spans="1:21" ht="27.6">
      <c r="A26" s="69"/>
      <c r="C26" s="57" t="s">
        <v>394</v>
      </c>
      <c r="D26" s="57" t="s">
        <v>15</v>
      </c>
      <c r="E26" s="60">
        <v>3</v>
      </c>
      <c r="F26" s="57" t="s">
        <v>79</v>
      </c>
      <c r="G26" s="57"/>
      <c r="H26" s="58">
        <f t="shared" si="13"/>
        <v>0</v>
      </c>
      <c r="I26" s="58">
        <f t="shared" si="11"/>
        <v>0</v>
      </c>
      <c r="J26" s="58" t="str">
        <f t="shared" si="12"/>
        <v>F</v>
      </c>
      <c r="L26" s="29">
        <v>5</v>
      </c>
      <c r="M26" s="57" t="s">
        <v>302</v>
      </c>
      <c r="N26" s="60">
        <v>3</v>
      </c>
      <c r="O26" s="17" t="str">
        <f t="shared" ref="O26" si="19">J26</f>
        <v>F</v>
      </c>
      <c r="Q26" s="58">
        <f t="shared" si="15"/>
        <v>0</v>
      </c>
      <c r="R26" s="58">
        <f t="shared" si="16"/>
        <v>0</v>
      </c>
      <c r="S26" s="58">
        <f t="shared" si="17"/>
        <v>0</v>
      </c>
      <c r="T26" s="143" t="s">
        <v>79</v>
      </c>
      <c r="U26" s="134" t="s">
        <v>15</v>
      </c>
    </row>
    <row r="27" spans="1:21" ht="13.8">
      <c r="A27" s="69"/>
      <c r="C27" s="56" t="s">
        <v>395</v>
      </c>
      <c r="D27" s="56" t="s">
        <v>16</v>
      </c>
      <c r="E27" s="61">
        <v>3</v>
      </c>
      <c r="F27" s="56" t="s">
        <v>79</v>
      </c>
      <c r="G27" s="56"/>
      <c r="H27" s="59">
        <f>IF(G27="A",4,IF(G27="A-",3.75,IF(G27="A/B",3.5,IF(G27="B+",3.25,IF(G27="B",3,IF(G27="B-",2.75,IF(G27="B/C",2.5,IF(G27="C+",2.25,IF(G27="C",2,IF(G27="C-",1.75,IF(G27="C/D",1.5,IF(G27="D",1,0))))))))))))</f>
        <v>0</v>
      </c>
      <c r="I27" s="59">
        <f>H27</f>
        <v>0</v>
      </c>
      <c r="J27" s="59" t="str">
        <f t="shared" si="12"/>
        <v>F</v>
      </c>
      <c r="L27" s="29">
        <v>6</v>
      </c>
      <c r="M27" s="56" t="s">
        <v>304</v>
      </c>
      <c r="N27" s="61">
        <v>2</v>
      </c>
      <c r="O27" s="15" t="str">
        <f>J27</f>
        <v>F</v>
      </c>
      <c r="Q27" s="59">
        <f t="shared" si="15"/>
        <v>0</v>
      </c>
      <c r="R27" s="59">
        <f t="shared" si="16"/>
        <v>0</v>
      </c>
      <c r="S27" s="59">
        <f t="shared" si="17"/>
        <v>0</v>
      </c>
      <c r="T27" s="143" t="s">
        <v>79</v>
      </c>
      <c r="U27" s="134" t="s">
        <v>15</v>
      </c>
    </row>
    <row r="28" spans="1:21" ht="27.6">
      <c r="A28" s="69"/>
      <c r="C28" s="57" t="s">
        <v>396</v>
      </c>
      <c r="D28" s="57" t="s">
        <v>15</v>
      </c>
      <c r="E28" s="60">
        <v>3</v>
      </c>
      <c r="F28" s="57" t="s">
        <v>79</v>
      </c>
      <c r="G28" s="57"/>
      <c r="H28" s="58">
        <f>IF(G28="A",4,IF(G28="A-",3.75,IF(G28="A/B",3.5,IF(G28="B+",3.25,IF(G28="B",3,IF(G28="B-",2.75,IF(G28="B/C",2.5,IF(G28="C+",2.25,IF(G28="C",2,IF(G28="C-",1.75,IF(G28="C/D",1.5,IF(G28="D",1,0))))))))))))</f>
        <v>0</v>
      </c>
      <c r="I28" s="58">
        <f t="shared" si="11"/>
        <v>0</v>
      </c>
      <c r="J28" s="58" t="str">
        <f t="shared" si="12"/>
        <v>F</v>
      </c>
      <c r="L28" s="29">
        <v>7</v>
      </c>
      <c r="M28" s="57" t="s">
        <v>306</v>
      </c>
      <c r="N28" s="60">
        <v>3</v>
      </c>
      <c r="O28" s="17" t="str">
        <f t="shared" ref="O28" si="20">J28</f>
        <v>F</v>
      </c>
      <c r="Q28" s="58">
        <f t="shared" si="15"/>
        <v>0</v>
      </c>
      <c r="R28" s="58">
        <f t="shared" si="16"/>
        <v>0</v>
      </c>
      <c r="S28" s="58">
        <f t="shared" si="17"/>
        <v>0</v>
      </c>
      <c r="T28" s="143" t="s">
        <v>79</v>
      </c>
      <c r="U28" s="134" t="s">
        <v>15</v>
      </c>
    </row>
    <row r="29" spans="1:21" ht="13.8">
      <c r="A29" s="69"/>
      <c r="C29" s="56" t="s">
        <v>397</v>
      </c>
      <c r="D29" s="56" t="s">
        <v>14</v>
      </c>
      <c r="E29" s="61">
        <v>2</v>
      </c>
      <c r="F29" s="56" t="s">
        <v>79</v>
      </c>
      <c r="G29" s="56"/>
      <c r="H29" s="59">
        <f t="shared" si="13"/>
        <v>0</v>
      </c>
      <c r="I29" s="59">
        <f t="shared" si="11"/>
        <v>0</v>
      </c>
      <c r="J29" s="59" t="str">
        <f t="shared" si="12"/>
        <v>F</v>
      </c>
      <c r="L29" s="29">
        <v>8</v>
      </c>
      <c r="M29" s="56" t="s">
        <v>308</v>
      </c>
      <c r="N29" s="61">
        <v>2</v>
      </c>
      <c r="O29" s="15" t="str">
        <f>J29</f>
        <v>F</v>
      </c>
      <c r="Q29" s="59">
        <f t="shared" si="15"/>
        <v>0</v>
      </c>
      <c r="R29" s="59">
        <f t="shared" si="16"/>
        <v>0</v>
      </c>
      <c r="S29" s="59">
        <f t="shared" si="17"/>
        <v>0</v>
      </c>
      <c r="T29" s="143" t="s">
        <v>79</v>
      </c>
      <c r="U29" s="134" t="s">
        <v>15</v>
      </c>
    </row>
    <row r="30" spans="1:21" ht="13.8">
      <c r="A30" s="69"/>
      <c r="C30" s="57" t="s">
        <v>310</v>
      </c>
      <c r="D30" s="57" t="s">
        <v>16</v>
      </c>
      <c r="E30" s="60">
        <v>3</v>
      </c>
      <c r="F30" s="57" t="s">
        <v>79</v>
      </c>
      <c r="G30" s="57"/>
      <c r="H30" s="58">
        <f t="shared" si="13"/>
        <v>0</v>
      </c>
      <c r="I30" s="58">
        <f t="shared" si="11"/>
        <v>0</v>
      </c>
      <c r="J30" s="58" t="str">
        <f t="shared" si="12"/>
        <v>F</v>
      </c>
      <c r="L30" s="29">
        <v>9</v>
      </c>
      <c r="M30" s="57" t="s">
        <v>310</v>
      </c>
      <c r="N30" s="60">
        <v>3</v>
      </c>
      <c r="O30" s="17" t="str">
        <f t="shared" ref="O30" si="21">J30</f>
        <v>F</v>
      </c>
      <c r="Q30" s="58">
        <f t="shared" si="15"/>
        <v>0</v>
      </c>
      <c r="R30" s="58">
        <f t="shared" si="16"/>
        <v>0</v>
      </c>
      <c r="S30" s="58">
        <f t="shared" si="17"/>
        <v>0</v>
      </c>
      <c r="T30" s="143" t="s">
        <v>79</v>
      </c>
      <c r="U30" s="134" t="s">
        <v>15</v>
      </c>
    </row>
    <row r="31" spans="1:21">
      <c r="C31" s="11"/>
    </row>
    <row r="32" spans="1:21" ht="13.8">
      <c r="A32" s="127"/>
      <c r="C32" s="56" t="s">
        <v>11</v>
      </c>
      <c r="D32" s="56" t="s">
        <v>15</v>
      </c>
      <c r="E32" s="61">
        <v>3</v>
      </c>
      <c r="F32" s="56" t="s">
        <v>79</v>
      </c>
      <c r="G32" s="56"/>
      <c r="H32" s="59">
        <f>IF(G32="A",4,IF(G32="A-",3.75,IF(G32="A/B",3.5,IF(G32="B+",3.25,IF(G32="B",3,IF(G32="B-",2.75,IF(G32="B/C",2.5,IF(G32="C+",2.25,IF(G32="C",2,IF(G32="C-",1.75,IF(G32="C/D",1.5,IF(G32="D",1,0))))))))))))</f>
        <v>0</v>
      </c>
      <c r="I32" s="59">
        <f t="shared" si="11"/>
        <v>0</v>
      </c>
      <c r="J32" s="59" t="str">
        <f t="shared" si="12"/>
        <v>F</v>
      </c>
      <c r="L32" s="29">
        <v>1</v>
      </c>
      <c r="M32" s="56" t="s">
        <v>11</v>
      </c>
      <c r="N32" s="61">
        <v>3</v>
      </c>
      <c r="O32" s="15" t="str">
        <f>J32</f>
        <v>F</v>
      </c>
      <c r="Q32" s="59">
        <f t="shared" ref="Q32:Q38" si="22">I32</f>
        <v>0</v>
      </c>
      <c r="R32" s="59">
        <f t="shared" ref="R32:R38" si="23">N32*Q32</f>
        <v>0</v>
      </c>
      <c r="S32" s="59">
        <f t="shared" ref="S32:S38" si="24">IF(Q32&gt;0,N32,0)</f>
        <v>0</v>
      </c>
      <c r="T32" s="143" t="s">
        <v>79</v>
      </c>
      <c r="U32" s="134" t="s">
        <v>16</v>
      </c>
    </row>
    <row r="33" spans="1:21" ht="13.8">
      <c r="A33" s="127"/>
      <c r="C33" s="57" t="s">
        <v>314</v>
      </c>
      <c r="D33" s="57" t="s">
        <v>15</v>
      </c>
      <c r="E33" s="60">
        <v>3</v>
      </c>
      <c r="F33" s="57" t="s">
        <v>79</v>
      </c>
      <c r="G33" s="57"/>
      <c r="H33" s="58">
        <f t="shared" ref="H33:H38" si="25">IF(G33="A",4,IF(G33="A-",3.75,IF(G33="A/B",3.5,IF(G33="B+",3.25,IF(G33="B",3,IF(G33="B-",2.75,IF(G33="B/C",2.5,IF(G33="C+",2.25,IF(G33="C",2,IF(G33="C-",1.75,IF(G33="C/D",1.5,IF(G33="D",1,0))))))))))))</f>
        <v>0</v>
      </c>
      <c r="I33" s="58">
        <f t="shared" si="11"/>
        <v>0</v>
      </c>
      <c r="J33" s="58" t="str">
        <f t="shared" si="12"/>
        <v>F</v>
      </c>
      <c r="L33" s="29">
        <v>2</v>
      </c>
      <c r="M33" s="57" t="s">
        <v>314</v>
      </c>
      <c r="N33" s="60">
        <v>3</v>
      </c>
      <c r="O33" s="17" t="str">
        <f t="shared" ref="O33" si="26">J33</f>
        <v>F</v>
      </c>
      <c r="Q33" s="58">
        <f t="shared" si="22"/>
        <v>0</v>
      </c>
      <c r="R33" s="58">
        <f t="shared" si="23"/>
        <v>0</v>
      </c>
      <c r="S33" s="58">
        <f t="shared" si="24"/>
        <v>0</v>
      </c>
      <c r="T33" s="143" t="s">
        <v>79</v>
      </c>
      <c r="U33" s="134" t="s">
        <v>16</v>
      </c>
    </row>
    <row r="34" spans="1:21" ht="13.8">
      <c r="A34" s="127"/>
      <c r="C34" s="56" t="s">
        <v>398</v>
      </c>
      <c r="D34" s="56" t="s">
        <v>14</v>
      </c>
      <c r="E34" s="61">
        <v>2</v>
      </c>
      <c r="F34" s="56" t="s">
        <v>79</v>
      </c>
      <c r="G34" s="56"/>
      <c r="H34" s="59">
        <f t="shared" si="25"/>
        <v>0</v>
      </c>
      <c r="I34" s="59">
        <f t="shared" si="11"/>
        <v>0</v>
      </c>
      <c r="J34" s="59" t="str">
        <f t="shared" si="12"/>
        <v>F</v>
      </c>
      <c r="L34" s="29">
        <v>3</v>
      </c>
      <c r="M34" s="56" t="s">
        <v>316</v>
      </c>
      <c r="N34" s="61">
        <v>3</v>
      </c>
      <c r="O34" s="15" t="str">
        <f>J34</f>
        <v>F</v>
      </c>
      <c r="Q34" s="59">
        <f t="shared" si="22"/>
        <v>0</v>
      </c>
      <c r="R34" s="59">
        <f t="shared" si="23"/>
        <v>0</v>
      </c>
      <c r="S34" s="59">
        <f t="shared" si="24"/>
        <v>0</v>
      </c>
      <c r="T34" s="143" t="s">
        <v>79</v>
      </c>
      <c r="U34" s="134" t="s">
        <v>16</v>
      </c>
    </row>
    <row r="35" spans="1:21" ht="13.8">
      <c r="A35" s="127"/>
      <c r="C35" s="57" t="s">
        <v>399</v>
      </c>
      <c r="D35" s="57" t="s">
        <v>17</v>
      </c>
      <c r="E35" s="60">
        <v>3</v>
      </c>
      <c r="F35" s="57" t="s">
        <v>79</v>
      </c>
      <c r="G35" s="57"/>
      <c r="H35" s="58">
        <f t="shared" si="25"/>
        <v>0</v>
      </c>
      <c r="I35" s="58">
        <f t="shared" si="11"/>
        <v>0</v>
      </c>
      <c r="J35" s="58" t="str">
        <f t="shared" si="12"/>
        <v>F</v>
      </c>
      <c r="L35" s="29">
        <v>4</v>
      </c>
      <c r="M35" s="57" t="s">
        <v>318</v>
      </c>
      <c r="N35" s="60">
        <v>3</v>
      </c>
      <c r="O35" s="17" t="str">
        <f t="shared" ref="O35" si="27">J35</f>
        <v>F</v>
      </c>
      <c r="Q35" s="58">
        <f t="shared" si="22"/>
        <v>0</v>
      </c>
      <c r="R35" s="58">
        <f t="shared" si="23"/>
        <v>0</v>
      </c>
      <c r="S35" s="58">
        <f t="shared" si="24"/>
        <v>0</v>
      </c>
      <c r="T35" s="143" t="s">
        <v>79</v>
      </c>
      <c r="U35" s="134" t="s">
        <v>16</v>
      </c>
    </row>
    <row r="36" spans="1:21" ht="27.6">
      <c r="A36" s="127"/>
      <c r="C36" s="56" t="s">
        <v>400</v>
      </c>
      <c r="D36" s="56" t="s">
        <v>16</v>
      </c>
      <c r="E36" s="61">
        <v>3</v>
      </c>
      <c r="F36" s="56" t="s">
        <v>79</v>
      </c>
      <c r="G36" s="56"/>
      <c r="H36" s="59">
        <f t="shared" si="25"/>
        <v>0</v>
      </c>
      <c r="I36" s="59">
        <f t="shared" si="11"/>
        <v>0</v>
      </c>
      <c r="J36" s="59" t="str">
        <f t="shared" si="12"/>
        <v>F</v>
      </c>
      <c r="L36" s="29">
        <v>5</v>
      </c>
      <c r="M36" s="56" t="s">
        <v>320</v>
      </c>
      <c r="N36" s="61">
        <v>3</v>
      </c>
      <c r="O36" s="15" t="str">
        <f>J36</f>
        <v>F</v>
      </c>
      <c r="Q36" s="59">
        <f t="shared" si="22"/>
        <v>0</v>
      </c>
      <c r="R36" s="59">
        <f t="shared" si="23"/>
        <v>0</v>
      </c>
      <c r="S36" s="59">
        <f t="shared" si="24"/>
        <v>0</v>
      </c>
      <c r="T36" s="143" t="s">
        <v>79</v>
      </c>
      <c r="U36" s="134" t="s">
        <v>16</v>
      </c>
    </row>
    <row r="37" spans="1:21" ht="13.8">
      <c r="A37" s="127"/>
      <c r="C37" s="57" t="s">
        <v>401</v>
      </c>
      <c r="D37" s="57" t="s">
        <v>16</v>
      </c>
      <c r="E37" s="60">
        <v>3</v>
      </c>
      <c r="F37" s="57" t="s">
        <v>79</v>
      </c>
      <c r="G37" s="57"/>
      <c r="H37" s="58">
        <f t="shared" si="25"/>
        <v>0</v>
      </c>
      <c r="I37" s="58">
        <f t="shared" si="11"/>
        <v>0</v>
      </c>
      <c r="J37" s="58" t="str">
        <f t="shared" si="12"/>
        <v>F</v>
      </c>
      <c r="L37" s="29">
        <v>6</v>
      </c>
      <c r="M37" s="57" t="s">
        <v>402</v>
      </c>
      <c r="N37" s="60">
        <v>3</v>
      </c>
      <c r="O37" s="17" t="str">
        <f t="shared" ref="O37" si="28">J37</f>
        <v>F</v>
      </c>
      <c r="Q37" s="58">
        <f t="shared" si="22"/>
        <v>0</v>
      </c>
      <c r="R37" s="58">
        <f t="shared" si="23"/>
        <v>0</v>
      </c>
      <c r="S37" s="58">
        <f t="shared" si="24"/>
        <v>0</v>
      </c>
      <c r="T37" s="143" t="s">
        <v>79</v>
      </c>
      <c r="U37" s="134" t="s">
        <v>16</v>
      </c>
    </row>
    <row r="38" spans="1:21" ht="13.8">
      <c r="A38" s="127"/>
      <c r="C38" s="56" t="s">
        <v>403</v>
      </c>
      <c r="D38" s="56" t="s">
        <v>16</v>
      </c>
      <c r="E38" s="61">
        <v>3</v>
      </c>
      <c r="F38" s="56" t="s">
        <v>79</v>
      </c>
      <c r="G38" s="56"/>
      <c r="H38" s="59">
        <f t="shared" si="25"/>
        <v>0</v>
      </c>
      <c r="I38" s="59">
        <f t="shared" si="11"/>
        <v>0</v>
      </c>
      <c r="J38" s="59" t="str">
        <f t="shared" si="12"/>
        <v>F</v>
      </c>
      <c r="L38" s="29">
        <v>7</v>
      </c>
      <c r="M38" s="56" t="s">
        <v>324</v>
      </c>
      <c r="N38" s="61">
        <v>3</v>
      </c>
      <c r="O38" s="15" t="str">
        <f>J38</f>
        <v>F</v>
      </c>
      <c r="Q38" s="59">
        <f t="shared" si="22"/>
        <v>0</v>
      </c>
      <c r="R38" s="59">
        <f t="shared" si="23"/>
        <v>0</v>
      </c>
      <c r="S38" s="59">
        <f t="shared" si="24"/>
        <v>0</v>
      </c>
      <c r="T38" s="143" t="s">
        <v>79</v>
      </c>
      <c r="U38" s="134" t="s">
        <v>16</v>
      </c>
    </row>
    <row r="39" spans="1:21" ht="13.8">
      <c r="A39" s="127"/>
      <c r="C39" s="177"/>
      <c r="D39" s="177"/>
      <c r="E39" s="178"/>
      <c r="F39" s="177"/>
      <c r="G39" s="177"/>
      <c r="H39" s="179"/>
      <c r="I39" s="179"/>
      <c r="J39" s="179"/>
      <c r="L39" s="29">
        <v>8</v>
      </c>
      <c r="M39" s="46" t="s">
        <v>325</v>
      </c>
      <c r="N39" s="143">
        <v>3</v>
      </c>
      <c r="T39" s="136" t="s">
        <v>134</v>
      </c>
      <c r="U39" s="22" t="s">
        <v>16</v>
      </c>
    </row>
    <row r="40" spans="1:21">
      <c r="C40" s="11"/>
    </row>
    <row r="41" spans="1:21" ht="13.8" customHeight="1">
      <c r="A41" s="129"/>
      <c r="C41" s="56" t="s">
        <v>404</v>
      </c>
      <c r="D41" s="56" t="s">
        <v>13</v>
      </c>
      <c r="E41" s="61">
        <v>2</v>
      </c>
      <c r="F41" s="56" t="s">
        <v>79</v>
      </c>
      <c r="G41" s="56"/>
      <c r="H41" s="59">
        <f t="shared" ref="H41:H49" si="29">IF(G41="A",4,IF(G41="A-",3.75,IF(G41="A/B",3.5,IF(G41="B+",3.25,IF(G41="B",3,IF(G41="B-",2.75,IF(G41="B/C",2.5,IF(G41="C+",2.25,IF(G41="C",2,IF(G41="C-",1.75,IF(G41="C/D",1.5,IF(G41="D",1,0))))))))))))</f>
        <v>0</v>
      </c>
      <c r="I41" s="59">
        <f t="shared" si="11"/>
        <v>0</v>
      </c>
      <c r="J41" s="59" t="str">
        <f t="shared" si="12"/>
        <v>F</v>
      </c>
      <c r="L41" s="29">
        <v>1</v>
      </c>
      <c r="M41" s="56" t="s">
        <v>328</v>
      </c>
      <c r="N41" s="61">
        <v>3</v>
      </c>
      <c r="O41" s="61" t="str">
        <f t="shared" ref="O41:O49" si="30">J41</f>
        <v>F</v>
      </c>
      <c r="Q41" s="61">
        <f t="shared" ref="Q41:Q49" si="31">I41</f>
        <v>0</v>
      </c>
      <c r="R41" s="61">
        <f t="shared" ref="R41:R49" si="32">N41*Q41</f>
        <v>0</v>
      </c>
      <c r="S41" s="61">
        <f t="shared" ref="S41:S49" si="33">IF(Q41&gt;0,N41,0)</f>
        <v>0</v>
      </c>
      <c r="T41" s="143" t="s">
        <v>79</v>
      </c>
      <c r="U41" s="134" t="s">
        <v>17</v>
      </c>
    </row>
    <row r="42" spans="1:21" ht="13.8">
      <c r="A42" s="129"/>
      <c r="C42" s="63" t="s">
        <v>405</v>
      </c>
      <c r="D42" s="63" t="s">
        <v>16</v>
      </c>
      <c r="E42" s="142">
        <v>3</v>
      </c>
      <c r="F42" s="63" t="s">
        <v>79</v>
      </c>
      <c r="G42" s="63"/>
      <c r="H42" s="64">
        <f t="shared" si="29"/>
        <v>0</v>
      </c>
      <c r="I42" s="206">
        <f>MAX(H42:H43)</f>
        <v>0</v>
      </c>
      <c r="J42" s="206" t="str">
        <f>VLOOKUP(I42,$D$114:$E$127,2)</f>
        <v>F</v>
      </c>
      <c r="L42" s="29">
        <v>2</v>
      </c>
      <c r="M42" s="208" t="s">
        <v>330</v>
      </c>
      <c r="N42" s="204">
        <v>3</v>
      </c>
      <c r="O42" s="204" t="str">
        <f t="shared" si="30"/>
        <v>F</v>
      </c>
      <c r="Q42" s="202">
        <f t="shared" si="31"/>
        <v>0</v>
      </c>
      <c r="R42" s="202">
        <f t="shared" si="32"/>
        <v>0</v>
      </c>
      <c r="S42" s="202">
        <f t="shared" si="33"/>
        <v>0</v>
      </c>
      <c r="T42" s="143" t="s">
        <v>79</v>
      </c>
      <c r="U42" s="143" t="s">
        <v>17</v>
      </c>
    </row>
    <row r="43" spans="1:21" ht="13.8">
      <c r="A43" s="129"/>
      <c r="C43" s="63" t="s">
        <v>406</v>
      </c>
      <c r="D43" s="63" t="s">
        <v>18</v>
      </c>
      <c r="E43" s="142">
        <v>3</v>
      </c>
      <c r="F43" s="63" t="s">
        <v>79</v>
      </c>
      <c r="G43" s="63"/>
      <c r="H43" s="64">
        <f t="shared" si="29"/>
        <v>0</v>
      </c>
      <c r="I43" s="207"/>
      <c r="J43" s="207"/>
      <c r="M43" s="209"/>
      <c r="N43" s="205"/>
      <c r="O43" s="205">
        <f t="shared" si="30"/>
        <v>0</v>
      </c>
      <c r="Q43" s="202">
        <f t="shared" si="31"/>
        <v>0</v>
      </c>
      <c r="R43" s="202">
        <f t="shared" si="32"/>
        <v>0</v>
      </c>
      <c r="S43" s="202">
        <f t="shared" si="33"/>
        <v>0</v>
      </c>
      <c r="T43" s="143"/>
      <c r="U43" s="143"/>
    </row>
    <row r="44" spans="1:21" ht="27.6">
      <c r="A44" s="129"/>
      <c r="C44" s="56" t="s">
        <v>407</v>
      </c>
      <c r="D44" s="56" t="s">
        <v>17</v>
      </c>
      <c r="E44" s="61">
        <v>3</v>
      </c>
      <c r="F44" s="56" t="s">
        <v>79</v>
      </c>
      <c r="G44" s="56"/>
      <c r="H44" s="59">
        <f t="shared" si="29"/>
        <v>0</v>
      </c>
      <c r="I44" s="59">
        <f t="shared" si="11"/>
        <v>0</v>
      </c>
      <c r="J44" s="59" t="str">
        <f t="shared" si="12"/>
        <v>F</v>
      </c>
      <c r="L44" s="29">
        <v>3</v>
      </c>
      <c r="M44" s="56" t="s">
        <v>332</v>
      </c>
      <c r="N44" s="61">
        <v>3</v>
      </c>
      <c r="O44" s="61" t="str">
        <f>J44</f>
        <v>F</v>
      </c>
      <c r="Q44" s="61">
        <f t="shared" si="31"/>
        <v>0</v>
      </c>
      <c r="R44" s="61">
        <f t="shared" si="32"/>
        <v>0</v>
      </c>
      <c r="S44" s="61">
        <f t="shared" si="33"/>
        <v>0</v>
      </c>
      <c r="T44" s="143" t="s">
        <v>79</v>
      </c>
      <c r="U44" s="143" t="s">
        <v>17</v>
      </c>
    </row>
    <row r="45" spans="1:21" ht="13.8">
      <c r="A45" s="129"/>
      <c r="C45" s="57" t="s">
        <v>408</v>
      </c>
      <c r="D45" s="57" t="s">
        <v>18</v>
      </c>
      <c r="E45" s="60">
        <v>3</v>
      </c>
      <c r="F45" s="57" t="s">
        <v>79</v>
      </c>
      <c r="G45" s="57"/>
      <c r="H45" s="58">
        <f t="shared" si="29"/>
        <v>0</v>
      </c>
      <c r="I45" s="58">
        <f t="shared" si="11"/>
        <v>0</v>
      </c>
      <c r="J45" s="58" t="str">
        <f t="shared" si="12"/>
        <v>F</v>
      </c>
      <c r="L45" s="29">
        <v>4</v>
      </c>
      <c r="M45" s="57" t="s">
        <v>334</v>
      </c>
      <c r="N45" s="60">
        <v>3</v>
      </c>
      <c r="O45" s="60" t="str">
        <f t="shared" si="30"/>
        <v>F</v>
      </c>
      <c r="Q45" s="60">
        <f t="shared" si="31"/>
        <v>0</v>
      </c>
      <c r="R45" s="60">
        <f t="shared" si="32"/>
        <v>0</v>
      </c>
      <c r="S45" s="60">
        <f t="shared" si="33"/>
        <v>0</v>
      </c>
      <c r="T45" s="143" t="s">
        <v>79</v>
      </c>
      <c r="U45" s="143" t="s">
        <v>17</v>
      </c>
    </row>
    <row r="46" spans="1:21" ht="13.8">
      <c r="A46" s="129"/>
      <c r="C46" s="56" t="s">
        <v>409</v>
      </c>
      <c r="D46" s="56" t="s">
        <v>17</v>
      </c>
      <c r="E46" s="61">
        <v>3</v>
      </c>
      <c r="F46" s="56" t="s">
        <v>79</v>
      </c>
      <c r="G46" s="56"/>
      <c r="H46" s="59">
        <f t="shared" si="29"/>
        <v>0</v>
      </c>
      <c r="I46" s="59">
        <f t="shared" si="11"/>
        <v>0</v>
      </c>
      <c r="J46" s="59" t="str">
        <f t="shared" si="12"/>
        <v>F</v>
      </c>
      <c r="L46" s="29">
        <v>5</v>
      </c>
      <c r="M46" s="56" t="s">
        <v>336</v>
      </c>
      <c r="N46" s="61">
        <v>3</v>
      </c>
      <c r="O46" s="61" t="str">
        <f t="shared" si="30"/>
        <v>F</v>
      </c>
      <c r="Q46" s="61">
        <f t="shared" si="31"/>
        <v>0</v>
      </c>
      <c r="R46" s="61">
        <f t="shared" si="32"/>
        <v>0</v>
      </c>
      <c r="S46" s="61">
        <f t="shared" si="33"/>
        <v>0</v>
      </c>
      <c r="T46" s="143" t="s">
        <v>79</v>
      </c>
      <c r="U46" s="143" t="s">
        <v>17</v>
      </c>
    </row>
    <row r="47" spans="1:21" ht="13.8" customHeight="1">
      <c r="A47" s="129"/>
      <c r="C47" s="63" t="s">
        <v>410</v>
      </c>
      <c r="D47" s="63" t="s">
        <v>17</v>
      </c>
      <c r="E47" s="142">
        <v>3</v>
      </c>
      <c r="F47" s="63" t="s">
        <v>79</v>
      </c>
      <c r="G47" s="63"/>
      <c r="H47" s="64">
        <f t="shared" si="29"/>
        <v>0</v>
      </c>
      <c r="I47" s="206">
        <f>MAX(H47:H48)</f>
        <v>0</v>
      </c>
      <c r="J47" s="206" t="str">
        <f>VLOOKUP(I47,$D$114:$E$127,2)</f>
        <v>F</v>
      </c>
      <c r="L47" s="29">
        <v>6</v>
      </c>
      <c r="M47" s="208" t="s">
        <v>338</v>
      </c>
      <c r="N47" s="204">
        <v>3</v>
      </c>
      <c r="O47" s="204" t="str">
        <f t="shared" si="30"/>
        <v>F</v>
      </c>
      <c r="Q47" s="202">
        <f t="shared" si="31"/>
        <v>0</v>
      </c>
      <c r="R47" s="202">
        <f>N47*Q47</f>
        <v>0</v>
      </c>
      <c r="S47" s="202">
        <f t="shared" si="33"/>
        <v>0</v>
      </c>
      <c r="T47" s="203" t="s">
        <v>79</v>
      </c>
      <c r="U47" s="203" t="s">
        <v>17</v>
      </c>
    </row>
    <row r="48" spans="1:21" ht="27.6">
      <c r="A48" s="129"/>
      <c r="C48" s="63" t="s">
        <v>411</v>
      </c>
      <c r="D48" s="63" t="s">
        <v>18</v>
      </c>
      <c r="E48" s="142">
        <v>3</v>
      </c>
      <c r="F48" s="63" t="s">
        <v>79</v>
      </c>
      <c r="G48" s="63"/>
      <c r="H48" s="64">
        <f t="shared" si="29"/>
        <v>0</v>
      </c>
      <c r="I48" s="207"/>
      <c r="J48" s="207"/>
      <c r="M48" s="209"/>
      <c r="N48" s="205"/>
      <c r="O48" s="205">
        <f t="shared" si="30"/>
        <v>0</v>
      </c>
      <c r="Q48" s="202">
        <f t="shared" si="31"/>
        <v>0</v>
      </c>
      <c r="R48" s="202">
        <f t="shared" si="32"/>
        <v>0</v>
      </c>
      <c r="S48" s="202">
        <f t="shared" si="33"/>
        <v>0</v>
      </c>
      <c r="T48" s="203"/>
      <c r="U48" s="203"/>
    </row>
    <row r="49" spans="1:21" ht="13.8">
      <c r="A49" s="129"/>
      <c r="C49" s="56" t="s">
        <v>412</v>
      </c>
      <c r="D49" s="56" t="s">
        <v>14</v>
      </c>
      <c r="E49" s="61">
        <v>3</v>
      </c>
      <c r="F49" s="56" t="s">
        <v>79</v>
      </c>
      <c r="G49" s="56"/>
      <c r="H49" s="59">
        <f t="shared" si="29"/>
        <v>0</v>
      </c>
      <c r="I49" s="59">
        <f t="shared" si="11"/>
        <v>0</v>
      </c>
      <c r="J49" s="59" t="str">
        <f t="shared" si="12"/>
        <v>F</v>
      </c>
      <c r="L49" s="29">
        <v>7</v>
      </c>
      <c r="M49" s="56" t="s">
        <v>340</v>
      </c>
      <c r="N49" s="61">
        <v>3</v>
      </c>
      <c r="O49" s="61" t="str">
        <f t="shared" si="30"/>
        <v>F</v>
      </c>
      <c r="Q49" s="61">
        <f t="shared" si="31"/>
        <v>0</v>
      </c>
      <c r="R49" s="61">
        <f t="shared" si="32"/>
        <v>0</v>
      </c>
      <c r="S49" s="61">
        <f t="shared" si="33"/>
        <v>0</v>
      </c>
      <c r="T49" s="143" t="s">
        <v>79</v>
      </c>
      <c r="U49" s="143" t="s">
        <v>17</v>
      </c>
    </row>
    <row r="50" spans="1:21" ht="13.8">
      <c r="C50" s="177"/>
      <c r="D50" s="177"/>
      <c r="E50" s="178"/>
      <c r="F50" s="177"/>
      <c r="G50" s="177"/>
      <c r="H50" s="179"/>
      <c r="I50" s="179"/>
      <c r="J50" s="179"/>
      <c r="L50" s="29">
        <v>8</v>
      </c>
      <c r="M50" s="46" t="s">
        <v>341</v>
      </c>
      <c r="N50" s="143">
        <v>3</v>
      </c>
      <c r="Q50" s="137"/>
      <c r="R50" s="137"/>
      <c r="S50" s="137"/>
      <c r="T50" s="143" t="s">
        <v>134</v>
      </c>
      <c r="U50" s="134" t="s">
        <v>17</v>
      </c>
    </row>
    <row r="52" spans="1:21">
      <c r="C52" s="11"/>
    </row>
    <row r="53" spans="1:21" ht="13.8">
      <c r="A53" s="128"/>
      <c r="C53" s="56" t="s">
        <v>413</v>
      </c>
      <c r="D53" s="56" t="s">
        <v>18</v>
      </c>
      <c r="E53" s="56">
        <v>2</v>
      </c>
      <c r="F53" s="56" t="s">
        <v>77</v>
      </c>
      <c r="G53" s="56"/>
      <c r="H53" s="59">
        <f>IF(G53="A",4,IF(G53="A-",3.75,IF(G53="A/B",3.5,IF(G53="B+",3.25,IF(G53="B",3,IF(G53="B-",2.75,IF(G53="B/C",2.5,IF(G53="C+",2.25,IF(G53="C",2,IF(G53="C-",1.75,IF(G53="C/D",1.5,IF(G53="D",1,0))))))))))))</f>
        <v>0</v>
      </c>
      <c r="I53" s="59">
        <f t="shared" ref="I53:I56" si="34">H53</f>
        <v>0</v>
      </c>
      <c r="J53" s="59" t="str">
        <f t="shared" ref="J53:J56" si="35">VLOOKUP(I53,$D$114:$E$127,2)</f>
        <v>F</v>
      </c>
      <c r="L53" s="29">
        <v>1</v>
      </c>
      <c r="M53" s="56" t="s">
        <v>344</v>
      </c>
      <c r="N53" s="61">
        <v>2</v>
      </c>
      <c r="O53" s="61" t="str">
        <f>J53</f>
        <v>F</v>
      </c>
      <c r="Q53" s="56">
        <f>I53</f>
        <v>0</v>
      </c>
      <c r="R53" s="56">
        <f t="shared" ref="R53:R56" si="36">N53*Q53</f>
        <v>0</v>
      </c>
      <c r="S53" s="56">
        <f t="shared" ref="S53:S56" si="37">IF(Q53&gt;0,N53,0)</f>
        <v>0</v>
      </c>
      <c r="T53" s="143" t="s">
        <v>87</v>
      </c>
      <c r="U53" s="21" t="s">
        <v>18</v>
      </c>
    </row>
    <row r="54" spans="1:21" ht="13.8">
      <c r="A54" s="128"/>
      <c r="C54" s="57" t="s">
        <v>414</v>
      </c>
      <c r="D54" s="57" t="s">
        <v>18</v>
      </c>
      <c r="E54" s="57">
        <v>3</v>
      </c>
      <c r="F54" s="57" t="s">
        <v>77</v>
      </c>
      <c r="G54" s="57"/>
      <c r="H54" s="58">
        <f>IF(G54="A",4,IF(G54="A-",3.75,IF(G54="A/B",3.5,IF(G54="B+",3.25,IF(G54="B",3,IF(G54="B-",2.75,IF(G54="B/C",2.5,IF(G54="C+",2.25,IF(G54="C",2,IF(G54="C-",1.75,IF(G54="C/D",1.5,IF(G54="D",1,0))))))))))))</f>
        <v>0</v>
      </c>
      <c r="I54" s="58">
        <f t="shared" si="34"/>
        <v>0</v>
      </c>
      <c r="J54" s="58" t="str">
        <f t="shared" si="35"/>
        <v>F</v>
      </c>
      <c r="L54" s="29">
        <v>2</v>
      </c>
      <c r="M54" s="57" t="s">
        <v>346</v>
      </c>
      <c r="N54" s="60">
        <v>2</v>
      </c>
      <c r="O54" s="60" t="str">
        <f t="shared" ref="O54:O56" si="38">J54</f>
        <v>F</v>
      </c>
      <c r="Q54" s="57">
        <f>I54</f>
        <v>0</v>
      </c>
      <c r="R54" s="57">
        <f t="shared" si="36"/>
        <v>0</v>
      </c>
      <c r="S54" s="57">
        <f t="shared" si="37"/>
        <v>0</v>
      </c>
      <c r="T54" s="143" t="s">
        <v>87</v>
      </c>
      <c r="U54" s="21" t="s">
        <v>18</v>
      </c>
    </row>
    <row r="55" spans="1:21" ht="13.8">
      <c r="A55" s="128"/>
      <c r="C55" s="56" t="s">
        <v>415</v>
      </c>
      <c r="D55" s="56" t="s">
        <v>18</v>
      </c>
      <c r="E55" s="56">
        <v>4</v>
      </c>
      <c r="F55" s="56" t="s">
        <v>79</v>
      </c>
      <c r="G55" s="56"/>
      <c r="H55" s="59">
        <f t="shared" ref="H55:H56" si="39">IF(G55="A",4,IF(G55="A-",3.75,IF(G55="A/B",3.5,IF(G55="B+",3.25,IF(G55="B",3,IF(G55="B-",2.75,IF(G55="B/C",2.5,IF(G55="C+",2.25,IF(G55="C",2,IF(G55="C-",1.75,IF(G55="C/D",1.5,IF(G55="D",1,0))))))))))))</f>
        <v>0</v>
      </c>
      <c r="I55" s="59">
        <f t="shared" si="34"/>
        <v>0</v>
      </c>
      <c r="J55" s="59" t="str">
        <f t="shared" si="35"/>
        <v>F</v>
      </c>
      <c r="L55" s="29">
        <v>3</v>
      </c>
      <c r="M55" s="56" t="s">
        <v>348</v>
      </c>
      <c r="N55" s="61">
        <v>4</v>
      </c>
      <c r="O55" s="61" t="str">
        <f t="shared" si="38"/>
        <v>F</v>
      </c>
      <c r="Q55" s="56">
        <f>I55</f>
        <v>0</v>
      </c>
      <c r="R55" s="56">
        <f t="shared" si="36"/>
        <v>0</v>
      </c>
      <c r="S55" s="56">
        <f t="shared" si="37"/>
        <v>0</v>
      </c>
      <c r="T55" s="143" t="s">
        <v>132</v>
      </c>
      <c r="U55" s="21" t="s">
        <v>18</v>
      </c>
    </row>
    <row r="56" spans="1:21" ht="13.8">
      <c r="A56" s="128"/>
      <c r="C56" s="57" t="s">
        <v>416</v>
      </c>
      <c r="D56" s="57" t="s">
        <v>18</v>
      </c>
      <c r="E56" s="57">
        <v>3</v>
      </c>
      <c r="F56" s="57" t="s">
        <v>79</v>
      </c>
      <c r="G56" s="57"/>
      <c r="H56" s="58">
        <f t="shared" si="39"/>
        <v>0</v>
      </c>
      <c r="I56" s="58">
        <f t="shared" si="34"/>
        <v>0</v>
      </c>
      <c r="J56" s="58" t="str">
        <f t="shared" si="35"/>
        <v>F</v>
      </c>
      <c r="L56" s="29">
        <v>4</v>
      </c>
      <c r="M56" s="57" t="s">
        <v>416</v>
      </c>
      <c r="N56" s="60">
        <v>3</v>
      </c>
      <c r="O56" s="60" t="str">
        <f t="shared" si="38"/>
        <v>F</v>
      </c>
      <c r="Q56" s="57">
        <f>I56</f>
        <v>0</v>
      </c>
      <c r="R56" s="57">
        <f t="shared" si="36"/>
        <v>0</v>
      </c>
      <c r="S56" s="57">
        <f t="shared" si="37"/>
        <v>0</v>
      </c>
      <c r="T56" s="143" t="s">
        <v>79</v>
      </c>
      <c r="U56" s="21" t="s">
        <v>18</v>
      </c>
    </row>
    <row r="57" spans="1:21" ht="13.8">
      <c r="C57" s="11"/>
      <c r="L57" s="29">
        <v>5</v>
      </c>
      <c r="M57" s="46" t="s">
        <v>417</v>
      </c>
      <c r="N57" s="143">
        <v>3</v>
      </c>
      <c r="T57" s="143" t="s">
        <v>134</v>
      </c>
      <c r="U57" s="21" t="s">
        <v>18</v>
      </c>
    </row>
    <row r="58" spans="1:21" ht="13.8">
      <c r="C58" s="11"/>
      <c r="L58" s="29">
        <v>6</v>
      </c>
      <c r="M58" s="46" t="s">
        <v>418</v>
      </c>
      <c r="N58" s="143">
        <v>3</v>
      </c>
      <c r="T58" s="143" t="s">
        <v>134</v>
      </c>
      <c r="U58" s="21" t="s">
        <v>18</v>
      </c>
    </row>
    <row r="59" spans="1:21" ht="13.8">
      <c r="C59" s="11"/>
      <c r="L59" s="29">
        <v>7</v>
      </c>
      <c r="M59" s="46" t="s">
        <v>419</v>
      </c>
      <c r="N59" s="143">
        <v>3</v>
      </c>
      <c r="T59" s="143" t="s">
        <v>134</v>
      </c>
      <c r="U59" s="21" t="s">
        <v>18</v>
      </c>
    </row>
    <row r="60" spans="1:21" ht="13.8">
      <c r="C60" s="11"/>
      <c r="L60" s="29">
        <v>8</v>
      </c>
      <c r="M60" s="46" t="s">
        <v>420</v>
      </c>
      <c r="N60" s="143">
        <v>3</v>
      </c>
      <c r="T60" s="143" t="s">
        <v>134</v>
      </c>
      <c r="U60" s="21" t="s">
        <v>18</v>
      </c>
    </row>
    <row r="61" spans="1:21" ht="13.8">
      <c r="C61" s="11"/>
      <c r="M61" s="180"/>
      <c r="N61" s="181"/>
      <c r="T61" s="181"/>
    </row>
    <row r="62" spans="1:21" ht="13.8">
      <c r="C62" s="11"/>
      <c r="M62" s="180"/>
      <c r="N62" s="181"/>
      <c r="T62" s="181"/>
    </row>
    <row r="63" spans="1:21" ht="13.8">
      <c r="C63" s="11"/>
      <c r="M63" s="180"/>
      <c r="N63" s="181"/>
      <c r="T63" s="181"/>
    </row>
    <row r="64" spans="1:21" ht="13.8">
      <c r="C64" s="11"/>
      <c r="M64" s="180"/>
      <c r="N64" s="181"/>
      <c r="T64" s="181"/>
    </row>
    <row r="65" spans="3:21" ht="14.4" thickBot="1">
      <c r="C65" s="56" t="s">
        <v>421</v>
      </c>
      <c r="D65" s="56" t="s">
        <v>31</v>
      </c>
      <c r="E65" s="56">
        <v>2</v>
      </c>
      <c r="F65" s="56" t="s">
        <v>87</v>
      </c>
      <c r="G65" s="56"/>
      <c r="H65" s="59">
        <f t="shared" ref="H65:H67" si="40">IF(G65="A",4,IF(G65="A-",3.75,IF(G65="A/B",3.5,IF(G65="B+",3.25,IF(G65="B",3,IF(G65="B-",2.75,IF(G65="B/C",2.5,IF(G65="C+",2.25,IF(G65="C",2,IF(G65="C-",1.75,IF(G65="C/D",1.5,IF(G65="D",1,0))))))))))))</f>
        <v>0</v>
      </c>
      <c r="I65" s="59">
        <f t="shared" ref="I65:I67" si="41">H65</f>
        <v>0</v>
      </c>
      <c r="J65" s="59" t="str">
        <f t="shared" ref="J65:J67" si="42">VLOOKUP(I65,$D$114:$E$127,2)</f>
        <v>F</v>
      </c>
      <c r="M65" s="56" t="s">
        <v>358</v>
      </c>
      <c r="N65" s="56">
        <v>2</v>
      </c>
      <c r="O65" s="61" t="str">
        <f>J65</f>
        <v>F</v>
      </c>
      <c r="Q65" s="56">
        <f>I65</f>
        <v>0</v>
      </c>
      <c r="R65" s="56">
        <f t="shared" ref="R65:R67" si="43">N65*Q65</f>
        <v>0</v>
      </c>
      <c r="S65" s="56">
        <f t="shared" ref="S65:S67" si="44">IF(Q65&gt;0,N65,0)</f>
        <v>0</v>
      </c>
      <c r="T65" s="48" t="s">
        <v>87</v>
      </c>
      <c r="U65" s="21" t="s">
        <v>31</v>
      </c>
    </row>
    <row r="66" spans="3:21" ht="14.4" thickBot="1">
      <c r="C66" s="57" t="s">
        <v>422</v>
      </c>
      <c r="D66" s="57" t="s">
        <v>31</v>
      </c>
      <c r="E66" s="57">
        <v>6</v>
      </c>
      <c r="F66" s="57" t="s">
        <v>87</v>
      </c>
      <c r="G66" s="57"/>
      <c r="H66" s="58">
        <f t="shared" si="40"/>
        <v>0</v>
      </c>
      <c r="I66" s="58">
        <f t="shared" si="41"/>
        <v>0</v>
      </c>
      <c r="J66" s="58" t="str">
        <f t="shared" si="42"/>
        <v>F</v>
      </c>
      <c r="M66" s="57" t="s">
        <v>361</v>
      </c>
      <c r="N66" s="57">
        <v>6</v>
      </c>
      <c r="O66" s="60" t="str">
        <f t="shared" ref="O66:O67" si="45">J66</f>
        <v>F</v>
      </c>
      <c r="Q66" s="57">
        <f>I66</f>
        <v>0</v>
      </c>
      <c r="R66" s="57">
        <f t="shared" si="43"/>
        <v>0</v>
      </c>
      <c r="S66" s="57">
        <f t="shared" si="44"/>
        <v>0</v>
      </c>
      <c r="T66" s="50" t="s">
        <v>79</v>
      </c>
      <c r="U66" s="21" t="s">
        <v>31</v>
      </c>
    </row>
    <row r="67" spans="3:21" ht="13.8">
      <c r="C67" s="56" t="s">
        <v>365</v>
      </c>
      <c r="D67" s="56" t="s">
        <v>183</v>
      </c>
      <c r="E67" s="56">
        <v>4</v>
      </c>
      <c r="F67" s="56" t="s">
        <v>87</v>
      </c>
      <c r="G67" s="56"/>
      <c r="H67" s="59">
        <f t="shared" si="40"/>
        <v>0</v>
      </c>
      <c r="I67" s="59">
        <f t="shared" si="41"/>
        <v>0</v>
      </c>
      <c r="J67" s="59" t="str">
        <f t="shared" si="42"/>
        <v>F</v>
      </c>
      <c r="M67" s="56" t="s">
        <v>365</v>
      </c>
      <c r="N67" s="56">
        <v>4</v>
      </c>
      <c r="O67" s="61" t="str">
        <f t="shared" si="45"/>
        <v>F</v>
      </c>
      <c r="Q67" s="56">
        <f>I67</f>
        <v>0</v>
      </c>
      <c r="R67" s="56">
        <f t="shared" si="43"/>
        <v>0</v>
      </c>
      <c r="S67" s="56">
        <f t="shared" si="44"/>
        <v>0</v>
      </c>
      <c r="T67" s="182" t="s">
        <v>79</v>
      </c>
      <c r="U67" s="21" t="s">
        <v>183</v>
      </c>
    </row>
    <row r="68" spans="3:21" ht="13.8">
      <c r="C68" s="11"/>
      <c r="M68" s="180"/>
      <c r="N68" s="181"/>
      <c r="T68" s="181"/>
    </row>
    <row r="69" spans="3:21" ht="13.8">
      <c r="C69" s="11"/>
      <c r="M69" s="180"/>
      <c r="N69" s="181"/>
      <c r="T69" s="181"/>
    </row>
    <row r="70" spans="3:21" ht="13.8">
      <c r="C70" s="11"/>
      <c r="M70" s="180"/>
      <c r="N70" s="181"/>
      <c r="T70" s="181"/>
    </row>
    <row r="71" spans="3:21" ht="14.4" thickBot="1">
      <c r="C71" s="43" t="s">
        <v>142</v>
      </c>
      <c r="M71" s="180" t="s">
        <v>141</v>
      </c>
      <c r="N71" s="181"/>
      <c r="T71" s="181"/>
    </row>
    <row r="72" spans="3:21" ht="13.8">
      <c r="C72" s="11"/>
      <c r="M72" s="180"/>
      <c r="N72" s="181"/>
    </row>
    <row r="73" spans="3:21" ht="13.8">
      <c r="C73" s="13" t="s">
        <v>423</v>
      </c>
      <c r="D73" s="13" t="s">
        <v>18</v>
      </c>
      <c r="E73" s="13">
        <v>3</v>
      </c>
      <c r="F73" s="13" t="s">
        <v>129</v>
      </c>
      <c r="G73" s="56"/>
      <c r="H73" s="59">
        <f>IF(G73="A",4,IF(G73="A-",3.75,IF(G73="A/B",3.5,IF(G73="B+",3.25,IF(G73="B",3,IF(G73="B-",2.75,IF(G73="B/C",2.5,IF(G73="C+",2.25,IF(G73="C",2,IF(G73="C-",1.75,IF(G73="C/D",1.5,IF(G73="D",1,0))))))))))))</f>
        <v>0</v>
      </c>
      <c r="I73" s="59">
        <f t="shared" ref="I73" si="46">H73</f>
        <v>0</v>
      </c>
      <c r="J73" s="59" t="str">
        <f t="shared" ref="J73:J74" si="47">VLOOKUP(I73,$D$114:$E$127,2)</f>
        <v>F</v>
      </c>
      <c r="M73" s="56" t="s">
        <v>215</v>
      </c>
      <c r="N73" s="56">
        <v>3</v>
      </c>
      <c r="O73" s="61" t="str">
        <f>J73</f>
        <v>F</v>
      </c>
      <c r="Q73" s="56">
        <f>I73</f>
        <v>0</v>
      </c>
      <c r="R73" s="56">
        <f t="shared" ref="R73:R74" si="48">N73*Q73</f>
        <v>0</v>
      </c>
      <c r="S73" s="56">
        <f t="shared" ref="S73:S74" si="49">IF(Q73&gt;0,N73,0)</f>
        <v>0</v>
      </c>
      <c r="T73" s="181" t="s">
        <v>129</v>
      </c>
    </row>
    <row r="74" spans="3:21" ht="13.8">
      <c r="C74" s="196" t="s">
        <v>218</v>
      </c>
      <c r="D74" s="196" t="s">
        <v>18</v>
      </c>
      <c r="E74" s="198">
        <v>3</v>
      </c>
      <c r="F74" s="196" t="s">
        <v>129</v>
      </c>
      <c r="G74" s="196"/>
      <c r="H74" s="200">
        <f t="shared" ref="H74" si="50">IF(G74="A",4,IF(G74="A-",3.75,IF(G74="A/B",3.5,IF(G74="B+",3.25,IF(G74="B",3,IF(G74="B-",2.75,IF(G74="B/C",2.5,IF(G74="C+",2.25,IF(G74="C",2,IF(G74="C-",1.75,IF(G74="C/D",1.5,IF(G74="D",1,0))))))))))))</f>
        <v>0</v>
      </c>
      <c r="I74" s="200">
        <f>H74</f>
        <v>0</v>
      </c>
      <c r="J74" s="200" t="str">
        <f t="shared" si="47"/>
        <v>F</v>
      </c>
      <c r="M74" s="130" t="s">
        <v>218</v>
      </c>
      <c r="N74" s="130">
        <v>3</v>
      </c>
      <c r="O74" s="131" t="str">
        <f>J74</f>
        <v>F</v>
      </c>
      <c r="Q74" s="58">
        <f>I74</f>
        <v>0</v>
      </c>
      <c r="R74" s="58">
        <f t="shared" si="48"/>
        <v>0</v>
      </c>
      <c r="S74" s="58">
        <f t="shared" si="49"/>
        <v>0</v>
      </c>
      <c r="T74" s="181" t="s">
        <v>129</v>
      </c>
    </row>
    <row r="75" spans="3:21" ht="13.8">
      <c r="C75" s="197"/>
      <c r="D75" s="197"/>
      <c r="E75" s="199"/>
      <c r="F75" s="197"/>
      <c r="G75" s="197"/>
      <c r="H75" s="201"/>
      <c r="I75" s="201"/>
      <c r="J75" s="201"/>
      <c r="M75" s="130" t="s">
        <v>145</v>
      </c>
      <c r="N75" s="130">
        <v>3</v>
      </c>
      <c r="O75" s="131" t="str">
        <f>J74</f>
        <v>F</v>
      </c>
      <c r="Q75" s="59">
        <f>I74</f>
        <v>0</v>
      </c>
      <c r="R75" s="59">
        <f>N75*Q75</f>
        <v>0</v>
      </c>
      <c r="S75" s="59">
        <f>IF(Q75&gt;0,N75,0)</f>
        <v>0</v>
      </c>
      <c r="T75" s="181" t="s">
        <v>129</v>
      </c>
    </row>
    <row r="76" spans="3:21" ht="13.8">
      <c r="C76" s="196" t="s">
        <v>424</v>
      </c>
      <c r="D76" s="196" t="s">
        <v>18</v>
      </c>
      <c r="E76" s="198">
        <v>3</v>
      </c>
      <c r="F76" s="196" t="s">
        <v>129</v>
      </c>
      <c r="G76" s="196"/>
      <c r="H76" s="200">
        <f t="shared" ref="H76" si="51">IF(G76="A",4,IF(G76="A-",3.75,IF(G76="A/B",3.5,IF(G76="B+",3.25,IF(G76="B",3,IF(G76="B-",2.75,IF(G76="B/C",2.5,IF(G76="C+",2.25,IF(G76="C",2,IF(G76="C-",1.75,IF(G76="C/D",1.5,IF(G76="D",1,0))))))))))))</f>
        <v>0</v>
      </c>
      <c r="I76" s="200">
        <f>H76</f>
        <v>0</v>
      </c>
      <c r="J76" s="200" t="str">
        <f t="shared" ref="J76" si="52">VLOOKUP(I76,$D$114:$E$127,2)</f>
        <v>F</v>
      </c>
      <c r="M76" s="130" t="s">
        <v>147</v>
      </c>
      <c r="N76" s="130">
        <v>3</v>
      </c>
      <c r="O76" s="131" t="str">
        <f>J76</f>
        <v>F</v>
      </c>
      <c r="Q76" s="58">
        <f>I76</f>
        <v>0</v>
      </c>
      <c r="R76" s="58">
        <f t="shared" ref="R76" si="53">N76*Q76</f>
        <v>0</v>
      </c>
      <c r="S76" s="58">
        <f t="shared" ref="S76" si="54">IF(Q76&gt;0,N76,0)</f>
        <v>0</v>
      </c>
      <c r="T76" s="181" t="s">
        <v>129</v>
      </c>
    </row>
    <row r="77" spans="3:21" ht="13.8">
      <c r="C77" s="197"/>
      <c r="D77" s="197"/>
      <c r="E77" s="199"/>
      <c r="F77" s="197"/>
      <c r="G77" s="197"/>
      <c r="H77" s="201"/>
      <c r="I77" s="201"/>
      <c r="J77" s="201"/>
      <c r="M77" s="130" t="s">
        <v>223</v>
      </c>
      <c r="N77" s="130">
        <v>3</v>
      </c>
      <c r="O77" s="131" t="str">
        <f>J76</f>
        <v>F</v>
      </c>
      <c r="Q77" s="59">
        <f>I76</f>
        <v>0</v>
      </c>
      <c r="R77" s="59">
        <f>N77*Q77</f>
        <v>0</v>
      </c>
      <c r="S77" s="59">
        <f>IF(Q77&gt;0,N77,0)</f>
        <v>0</v>
      </c>
      <c r="T77" s="181" t="s">
        <v>129</v>
      </c>
    </row>
    <row r="78" spans="3:21" ht="27.6">
      <c r="C78" s="13" t="s">
        <v>425</v>
      </c>
      <c r="D78" s="13" t="s">
        <v>18</v>
      </c>
      <c r="E78" s="13">
        <v>3</v>
      </c>
      <c r="F78" s="13" t="s">
        <v>129</v>
      </c>
      <c r="G78" s="56"/>
      <c r="H78" s="59">
        <f t="shared" ref="H78" si="55">IF(G78="A",4,IF(G78="A-",3.75,IF(G78="A/B",3.5,IF(G78="B+",3.25,IF(G78="B",3,IF(G78="B-",2.75,IF(G78="B/C",2.5,IF(G78="C+",2.25,IF(G78="C",2,IF(G78="C-",1.75,IF(G78="C/D",1.5,IF(G78="D",1,0))))))))))))</f>
        <v>0</v>
      </c>
      <c r="I78" s="59">
        <f t="shared" ref="I78" si="56">H78</f>
        <v>0</v>
      </c>
      <c r="J78" s="59" t="str">
        <f t="shared" ref="J78" si="57">VLOOKUP(I78,$D$114:$E$127,2)</f>
        <v>F</v>
      </c>
      <c r="M78" s="57" t="s">
        <v>12</v>
      </c>
      <c r="N78" s="57">
        <v>3</v>
      </c>
      <c r="O78" s="60" t="str">
        <f>J78</f>
        <v>F</v>
      </c>
      <c r="Q78" s="56">
        <f>I78</f>
        <v>0</v>
      </c>
      <c r="R78" s="56">
        <f t="shared" ref="R78" si="58">N78*Q78</f>
        <v>0</v>
      </c>
      <c r="S78" s="56">
        <f t="shared" ref="S78" si="59">IF(Q78&gt;0,N78,0)</f>
        <v>0</v>
      </c>
      <c r="T78" s="181" t="s">
        <v>129</v>
      </c>
    </row>
    <row r="79" spans="3:21" ht="13.8">
      <c r="C79" s="11"/>
      <c r="M79" s="180"/>
      <c r="N79" s="181"/>
      <c r="T79" s="181"/>
    </row>
    <row r="80" spans="3:21" ht="13.8">
      <c r="C80" s="11"/>
      <c r="M80" s="180"/>
      <c r="N80" s="181"/>
      <c r="T80" s="181"/>
    </row>
    <row r="81" spans="3:20" ht="13.8">
      <c r="C81" s="11"/>
      <c r="M81" s="180"/>
      <c r="N81" s="181"/>
      <c r="T81" s="181"/>
    </row>
    <row r="82" spans="3:20" ht="14.4" thickBot="1">
      <c r="C82" s="43" t="s">
        <v>151</v>
      </c>
      <c r="M82" s="180" t="s">
        <v>426</v>
      </c>
      <c r="N82" s="181"/>
      <c r="T82" s="181"/>
    </row>
    <row r="83" spans="3:20" ht="13.8">
      <c r="C83" s="11"/>
      <c r="M83" s="180"/>
      <c r="N83" s="181"/>
      <c r="T83" s="181"/>
    </row>
    <row r="84" spans="3:20" ht="13.8">
      <c r="C84" s="196" t="s">
        <v>427</v>
      </c>
      <c r="D84" s="196" t="s">
        <v>17</v>
      </c>
      <c r="E84" s="198">
        <v>3</v>
      </c>
      <c r="F84" s="196" t="s">
        <v>129</v>
      </c>
      <c r="G84" s="196"/>
      <c r="H84" s="200">
        <f t="shared" ref="H84" si="60">IF(G84="A",4,IF(G84="A-",3.75,IF(G84="A/B",3.5,IF(G84="B+",3.25,IF(G84="B",3,IF(G84="B-",2.75,IF(G84="B/C",2.5,IF(G84="C+",2.25,IF(G84="C",2,IF(G84="C-",1.75,IF(G84="C/D",1.5,IF(G84="D",1,0))))))))))))</f>
        <v>0</v>
      </c>
      <c r="I84" s="200">
        <f>H84</f>
        <v>0</v>
      </c>
      <c r="J84" s="200" t="str">
        <f t="shared" ref="J84" si="61">VLOOKUP(I84,$D$114:$E$127,2)</f>
        <v>F</v>
      </c>
      <c r="M84" s="132" t="s">
        <v>228</v>
      </c>
      <c r="N84" s="132">
        <v>3</v>
      </c>
      <c r="O84" s="131" t="str">
        <f>J84</f>
        <v>F</v>
      </c>
      <c r="Q84" s="58">
        <f>I84</f>
        <v>0</v>
      </c>
      <c r="R84" s="58">
        <f t="shared" ref="R84" si="62">N84*Q84</f>
        <v>0</v>
      </c>
      <c r="S84" s="58">
        <f t="shared" ref="S84" si="63">IF(Q84&gt;0,N84,0)</f>
        <v>0</v>
      </c>
      <c r="T84" s="181" t="s">
        <v>129</v>
      </c>
    </row>
    <row r="85" spans="3:20" ht="13.8">
      <c r="C85" s="197" t="s">
        <v>146</v>
      </c>
      <c r="D85" s="197"/>
      <c r="E85" s="199"/>
      <c r="F85" s="197"/>
      <c r="G85" s="197"/>
      <c r="H85" s="201"/>
      <c r="I85" s="201"/>
      <c r="J85" s="201"/>
      <c r="M85" s="132" t="s">
        <v>239</v>
      </c>
      <c r="N85" s="132">
        <v>3</v>
      </c>
      <c r="O85" s="131" t="str">
        <f>J84</f>
        <v>F</v>
      </c>
      <c r="Q85" s="59">
        <f>I84</f>
        <v>0</v>
      </c>
      <c r="R85" s="59">
        <f>N85*Q85</f>
        <v>0</v>
      </c>
      <c r="S85" s="59">
        <f>IF(Q85&gt;0,N85,0)</f>
        <v>0</v>
      </c>
      <c r="T85" s="181" t="s">
        <v>129</v>
      </c>
    </row>
    <row r="86" spans="3:20" ht="14.4" thickBot="1">
      <c r="C86" s="55" t="s">
        <v>428</v>
      </c>
      <c r="D86" s="67" t="s">
        <v>18</v>
      </c>
      <c r="E86" s="68">
        <v>3</v>
      </c>
      <c r="F86" s="67" t="s">
        <v>129</v>
      </c>
      <c r="G86" s="56"/>
      <c r="H86" s="59">
        <f>IF(G86="A",4,IF(G86="A-",3.75,IF(G86="A/B",3.5,IF(G86="B+",3.25,IF(G86="B",3,IF(G86="B-",2.75,IF(G86="B/C",2.5,IF(G86="C+",2.25,IF(G86="C",2,IF(G86="C-",1.75,IF(G86="C/D",1.5,IF(G86="D",1,0))))))))))))</f>
        <v>0</v>
      </c>
      <c r="I86" s="59">
        <f t="shared" ref="I86" si="64">H86</f>
        <v>0</v>
      </c>
      <c r="J86" s="59" t="str">
        <f t="shared" ref="J86:J87" si="65">VLOOKUP(I86,$D$114:$E$127,2)</f>
        <v>F</v>
      </c>
      <c r="M86" s="88" t="s">
        <v>231</v>
      </c>
      <c r="N86" s="88">
        <v>3</v>
      </c>
      <c r="O86" s="61" t="str">
        <f>J86</f>
        <v>F</v>
      </c>
      <c r="Q86" s="56">
        <f>I86</f>
        <v>0</v>
      </c>
      <c r="R86" s="56">
        <f t="shared" ref="R86:R87" si="66">N86*Q86</f>
        <v>0</v>
      </c>
      <c r="S86" s="56">
        <f t="shared" ref="S86:S87" si="67">IF(Q86&gt;0,N86,0)</f>
        <v>0</v>
      </c>
      <c r="T86" s="181" t="s">
        <v>129</v>
      </c>
    </row>
    <row r="87" spans="3:20" ht="13.8">
      <c r="C87" s="196" t="s">
        <v>429</v>
      </c>
      <c r="D87" s="196" t="s">
        <v>18</v>
      </c>
      <c r="E87" s="198">
        <v>3</v>
      </c>
      <c r="F87" s="196" t="s">
        <v>129</v>
      </c>
      <c r="G87" s="196"/>
      <c r="H87" s="200">
        <f t="shared" ref="H87" si="68">IF(G87="A",4,IF(G87="A-",3.75,IF(G87="A/B",3.5,IF(G87="B+",3.25,IF(G87="B",3,IF(G87="B-",2.75,IF(G87="B/C",2.5,IF(G87="C+",2.25,IF(G87="C",2,IF(G87="C-",1.75,IF(G87="C/D",1.5,IF(G87="D",1,0))))))))))))</f>
        <v>0</v>
      </c>
      <c r="I87" s="200">
        <f>H87</f>
        <v>0</v>
      </c>
      <c r="J87" s="200" t="str">
        <f t="shared" si="65"/>
        <v>F</v>
      </c>
      <c r="M87" s="132" t="s">
        <v>430</v>
      </c>
      <c r="N87" s="132">
        <v>3</v>
      </c>
      <c r="O87" s="131" t="str">
        <f>J87</f>
        <v>F</v>
      </c>
      <c r="Q87" s="58">
        <f>I87</f>
        <v>0</v>
      </c>
      <c r="R87" s="58">
        <f t="shared" si="66"/>
        <v>0</v>
      </c>
      <c r="S87" s="58">
        <f t="shared" si="67"/>
        <v>0</v>
      </c>
      <c r="T87" s="181" t="s">
        <v>129</v>
      </c>
    </row>
    <row r="88" spans="3:20" ht="13.8">
      <c r="C88" s="197" t="s">
        <v>146</v>
      </c>
      <c r="D88" s="197"/>
      <c r="E88" s="199"/>
      <c r="F88" s="197"/>
      <c r="G88" s="197"/>
      <c r="H88" s="201"/>
      <c r="I88" s="201"/>
      <c r="J88" s="201"/>
      <c r="M88" s="132" t="s">
        <v>237</v>
      </c>
      <c r="N88" s="132">
        <v>3</v>
      </c>
      <c r="O88" s="131" t="str">
        <f>J87</f>
        <v>F</v>
      </c>
      <c r="Q88" s="59">
        <f>I87</f>
        <v>0</v>
      </c>
      <c r="R88" s="59">
        <f>N88*Q88</f>
        <v>0</v>
      </c>
      <c r="S88" s="59">
        <f>IF(Q88&gt;0,N88,0)</f>
        <v>0</v>
      </c>
      <c r="T88" s="181" t="s">
        <v>129</v>
      </c>
    </row>
    <row r="89" spans="3:20" ht="14.4" thickBot="1">
      <c r="C89" s="55" t="s">
        <v>431</v>
      </c>
      <c r="D89" s="67" t="s">
        <v>18</v>
      </c>
      <c r="E89" s="68">
        <v>3</v>
      </c>
      <c r="F89" s="67" t="s">
        <v>129</v>
      </c>
      <c r="G89" s="56"/>
      <c r="H89" s="59">
        <f>IF(G89="A",4,IF(G89="A-",3.75,IF(G89="A/B",3.5,IF(G89="B+",3.25,IF(G89="B",3,IF(G89="B-",2.75,IF(G89="B/C",2.5,IF(G89="C+",2.25,IF(G89="C",2,IF(G89="C-",1.75,IF(G89="C/D",1.5,IF(G89="D",1,0))))))))))))</f>
        <v>0</v>
      </c>
      <c r="I89" s="59">
        <f t="shared" ref="I89" si="69">H89</f>
        <v>0</v>
      </c>
      <c r="J89" s="59" t="str">
        <f t="shared" ref="J89" si="70">VLOOKUP(I89,$D$114:$E$127,2)</f>
        <v>F</v>
      </c>
      <c r="M89" s="88" t="s">
        <v>160</v>
      </c>
      <c r="N89" s="88">
        <v>3</v>
      </c>
      <c r="O89" s="61" t="str">
        <f>J89</f>
        <v>F</v>
      </c>
      <c r="Q89" s="56">
        <f>I89</f>
        <v>0</v>
      </c>
      <c r="R89" s="56">
        <f t="shared" ref="R89" si="71">N89*Q89</f>
        <v>0</v>
      </c>
      <c r="S89" s="56">
        <f t="shared" ref="S89" si="72">IF(Q89&gt;0,N89,0)</f>
        <v>0</v>
      </c>
      <c r="T89" s="181" t="s">
        <v>129</v>
      </c>
    </row>
    <row r="90" spans="3:20" ht="13.8">
      <c r="C90" s="11"/>
      <c r="N90" s="181"/>
      <c r="T90" s="181"/>
    </row>
    <row r="91" spans="3:20" ht="13.8">
      <c r="C91" s="11"/>
      <c r="N91" s="181"/>
      <c r="T91" s="181"/>
    </row>
    <row r="92" spans="3:20" ht="14.4" thickBot="1">
      <c r="C92" s="70" t="s">
        <v>163</v>
      </c>
      <c r="M92" s="180" t="s">
        <v>432</v>
      </c>
      <c r="N92" s="180"/>
      <c r="O92" s="183"/>
      <c r="T92" s="181"/>
    </row>
    <row r="93" spans="3:20" ht="14.4" thickBot="1">
      <c r="C93" s="71" t="s">
        <v>433</v>
      </c>
      <c r="D93" s="62" t="s">
        <v>18</v>
      </c>
      <c r="E93" s="72">
        <v>3</v>
      </c>
      <c r="F93" s="62" t="s">
        <v>129</v>
      </c>
      <c r="G93" s="56"/>
      <c r="H93" s="59">
        <f>IF(G93="A",4,IF(G93="A-",3.75,IF(G93="A/B",3.5,IF(G93="B+",3.25,IF(G93="B",3,IF(G93="B-",2.75,IF(G93="B/C",2.5,IF(G93="C+",2.25,IF(G93="C",2,IF(G93="C-",1.75,IF(G93="C/D",1.5,IF(G93="D",1,0))))))))))))</f>
        <v>0</v>
      </c>
      <c r="I93" s="59">
        <f t="shared" ref="I93" si="73">H93</f>
        <v>0</v>
      </c>
      <c r="J93" s="59" t="str">
        <f t="shared" ref="J93:J94" si="74">VLOOKUP(I93,$D$114:$E$127,2)</f>
        <v>F</v>
      </c>
      <c r="M93" s="71" t="s">
        <v>244</v>
      </c>
      <c r="N93" s="83">
        <v>3</v>
      </c>
      <c r="O93" s="61" t="str">
        <f>J93</f>
        <v>F</v>
      </c>
      <c r="Q93" s="56">
        <f>I93</f>
        <v>0</v>
      </c>
      <c r="R93" s="56">
        <f t="shared" ref="R93:R94" si="75">N93*Q93</f>
        <v>0</v>
      </c>
      <c r="S93" s="56">
        <f t="shared" ref="S93:S94" si="76">IF(Q93&gt;0,N93,0)</f>
        <v>0</v>
      </c>
      <c r="T93" s="51" t="s">
        <v>129</v>
      </c>
    </row>
    <row r="94" spans="3:20" ht="14.4" thickBot="1">
      <c r="C94" s="194" t="s">
        <v>434</v>
      </c>
      <c r="D94" s="194" t="s">
        <v>18</v>
      </c>
      <c r="E94" s="195">
        <v>3</v>
      </c>
      <c r="F94" s="194" t="s">
        <v>129</v>
      </c>
      <c r="G94" s="194"/>
      <c r="H94" s="193">
        <f t="shared" ref="H94" si="77">IF(G94="A",4,IF(G94="A-",3.75,IF(G94="A/B",3.5,IF(G94="B+",3.25,IF(G94="B",3,IF(G94="B-",2.75,IF(G94="B/C",2.5,IF(G94="C+",2.25,IF(G94="C",2,IF(G94="C-",1.75,IF(G94="C/D",1.5,IF(G94="D",1,0))))))))))))</f>
        <v>0</v>
      </c>
      <c r="I94" s="193">
        <f>H94</f>
        <v>0</v>
      </c>
      <c r="J94" s="193" t="str">
        <f t="shared" si="74"/>
        <v>F</v>
      </c>
      <c r="M94" s="79" t="s">
        <v>246</v>
      </c>
      <c r="N94" s="80">
        <v>3</v>
      </c>
      <c r="O94" s="131" t="str">
        <f>J94</f>
        <v>F</v>
      </c>
      <c r="Q94" s="58">
        <f>I94</f>
        <v>0</v>
      </c>
      <c r="R94" s="58">
        <f t="shared" si="75"/>
        <v>0</v>
      </c>
      <c r="S94" s="58">
        <f t="shared" si="76"/>
        <v>0</v>
      </c>
      <c r="T94" s="51" t="s">
        <v>129</v>
      </c>
    </row>
    <row r="95" spans="3:20" ht="14.4" thickBot="1">
      <c r="C95" s="194"/>
      <c r="D95" s="194"/>
      <c r="E95" s="195"/>
      <c r="F95" s="194"/>
      <c r="G95" s="194"/>
      <c r="H95" s="193"/>
      <c r="I95" s="193"/>
      <c r="J95" s="193"/>
      <c r="M95" s="79" t="s">
        <v>166</v>
      </c>
      <c r="N95" s="80">
        <v>3</v>
      </c>
      <c r="O95" s="131" t="str">
        <f>J94</f>
        <v>F</v>
      </c>
      <c r="Q95" s="59">
        <f>I94</f>
        <v>0</v>
      </c>
      <c r="R95" s="59">
        <f>N95*Q95</f>
        <v>0</v>
      </c>
      <c r="S95" s="59">
        <f>IF(Q95&gt;0,N95,0)</f>
        <v>0</v>
      </c>
      <c r="T95" s="51" t="s">
        <v>129</v>
      </c>
    </row>
    <row r="96" spans="3:20" ht="14.4" thickBot="1">
      <c r="C96" s="194" t="s">
        <v>435</v>
      </c>
      <c r="D96" s="194" t="s">
        <v>18</v>
      </c>
      <c r="E96" s="195">
        <v>3</v>
      </c>
      <c r="F96" s="194" t="s">
        <v>129</v>
      </c>
      <c r="G96" s="194"/>
      <c r="H96" s="193">
        <f t="shared" ref="H96" si="78">IF(G96="A",4,IF(G96="A-",3.75,IF(G96="A/B",3.5,IF(G96="B+",3.25,IF(G96="B",3,IF(G96="B-",2.75,IF(G96="B/C",2.5,IF(G96="C+",2.25,IF(G96="C",2,IF(G96="C-",1.75,IF(G96="C/D",1.5,IF(G96="D",1,0))))))))))))</f>
        <v>0</v>
      </c>
      <c r="I96" s="193">
        <f>H96</f>
        <v>0</v>
      </c>
      <c r="J96" s="193" t="str">
        <f t="shared" ref="J96" si="79">VLOOKUP(I96,$D$114:$E$127,2)</f>
        <v>F</v>
      </c>
      <c r="M96" s="79" t="s">
        <v>249</v>
      </c>
      <c r="N96" s="80">
        <v>3</v>
      </c>
      <c r="O96" s="131" t="str">
        <f>J96</f>
        <v>F</v>
      </c>
      <c r="Q96" s="58">
        <f>I96</f>
        <v>0</v>
      </c>
      <c r="R96" s="58">
        <f t="shared" ref="R96" si="80">N96*Q96</f>
        <v>0</v>
      </c>
      <c r="S96" s="58">
        <f t="shared" ref="S96" si="81">IF(Q96&gt;0,N96,0)</f>
        <v>0</v>
      </c>
      <c r="T96" s="51" t="s">
        <v>129</v>
      </c>
    </row>
    <row r="97" spans="3:20" ht="14.4" thickBot="1">
      <c r="C97" s="194"/>
      <c r="D97" s="194"/>
      <c r="E97" s="195"/>
      <c r="F97" s="194"/>
      <c r="G97" s="194"/>
      <c r="H97" s="193"/>
      <c r="I97" s="193"/>
      <c r="J97" s="193"/>
      <c r="M97" s="79" t="s">
        <v>436</v>
      </c>
      <c r="N97" s="80">
        <v>3</v>
      </c>
      <c r="O97" s="131" t="str">
        <f>J96</f>
        <v>F</v>
      </c>
      <c r="Q97" s="59">
        <f>I96</f>
        <v>0</v>
      </c>
      <c r="R97" s="59">
        <f>N97*Q97</f>
        <v>0</v>
      </c>
      <c r="S97" s="59">
        <f>IF(Q97&gt;0,N97,0)</f>
        <v>0</v>
      </c>
      <c r="T97" s="51" t="s">
        <v>129</v>
      </c>
    </row>
    <row r="98" spans="3:20" ht="28.2" thickBot="1">
      <c r="C98" s="71" t="s">
        <v>437</v>
      </c>
      <c r="D98" s="62" t="s">
        <v>17</v>
      </c>
      <c r="E98" s="72">
        <v>3</v>
      </c>
      <c r="F98" s="62" t="s">
        <v>129</v>
      </c>
      <c r="G98" s="56"/>
      <c r="H98" s="59">
        <f>IF(G98="A",4,IF(G98="A-",3.75,IF(G98="A/B",3.5,IF(G98="B+",3.25,IF(G98="B",3,IF(G98="B-",2.75,IF(G98="B/C",2.5,IF(G98="C+",2.25,IF(G98="C",2,IF(G98="C-",1.75,IF(G98="C/D",1.5,IF(G98="D",1,0))))))))))))</f>
        <v>0</v>
      </c>
      <c r="I98" s="59">
        <f t="shared" ref="I98" si="82">H98</f>
        <v>0</v>
      </c>
      <c r="J98" s="59" t="str">
        <f t="shared" ref="J98" si="83">VLOOKUP(I98,$D$114:$E$127,2)</f>
        <v>F</v>
      </c>
      <c r="M98" s="73" t="s">
        <v>256</v>
      </c>
      <c r="N98" s="81">
        <v>3</v>
      </c>
      <c r="O98" s="60" t="str">
        <f>J98</f>
        <v>F</v>
      </c>
      <c r="P98" s="69"/>
      <c r="Q98" s="57">
        <f>I98</f>
        <v>0</v>
      </c>
      <c r="R98" s="57">
        <f t="shared" ref="R98" si="84">N98*Q98</f>
        <v>0</v>
      </c>
      <c r="S98" s="57">
        <f t="shared" ref="S98" si="85">IF(Q98&gt;0,N98,0)</f>
        <v>0</v>
      </c>
      <c r="T98" s="51" t="s">
        <v>129</v>
      </c>
    </row>
    <row r="99" spans="3:20" ht="13.8">
      <c r="C99" s="184"/>
      <c r="M99" s="184"/>
      <c r="N99" s="185"/>
      <c r="T99" s="186"/>
    </row>
    <row r="100" spans="3:20" ht="13.8">
      <c r="C100" s="184"/>
      <c r="M100" s="184"/>
      <c r="N100" s="185"/>
      <c r="T100" s="186"/>
    </row>
    <row r="101" spans="3:20" ht="13.8">
      <c r="C101" s="184"/>
      <c r="M101" s="184"/>
      <c r="N101" s="185"/>
      <c r="T101" s="186"/>
    </row>
    <row r="102" spans="3:20" ht="14.4" thickBot="1">
      <c r="C102" s="70" t="s">
        <v>172</v>
      </c>
      <c r="M102" s="180" t="s">
        <v>438</v>
      </c>
      <c r="N102" s="185"/>
      <c r="T102" s="186"/>
    </row>
    <row r="103" spans="3:20" ht="28.2" thickBot="1">
      <c r="C103" s="194" t="s">
        <v>174</v>
      </c>
      <c r="D103" s="194" t="s">
        <v>17</v>
      </c>
      <c r="E103" s="195">
        <v>3</v>
      </c>
      <c r="F103" s="194" t="s">
        <v>129</v>
      </c>
      <c r="G103" s="194"/>
      <c r="H103" s="193">
        <f t="shared" ref="H103" si="86">IF(G103="A",4,IF(G103="A-",3.75,IF(G103="A/B",3.5,IF(G103="B+",3.25,IF(G103="B",3,IF(G103="B-",2.75,IF(G103="B/C",2.5,IF(G103="C+",2.25,IF(G103="C",2,IF(G103="C-",1.75,IF(G103="C/D",1.5,IF(G103="D",1,0))))))))))))</f>
        <v>0</v>
      </c>
      <c r="I103" s="193">
        <f>H103</f>
        <v>0</v>
      </c>
      <c r="J103" s="193" t="str">
        <f t="shared" ref="J103" si="87">VLOOKUP(I103,$D$114:$E$127,2)</f>
        <v>F</v>
      </c>
      <c r="M103" s="79" t="s">
        <v>439</v>
      </c>
      <c r="N103" s="80">
        <v>3</v>
      </c>
      <c r="O103" s="141" t="str">
        <f>J103</f>
        <v>F</v>
      </c>
      <c r="Q103" s="61">
        <f>I103</f>
        <v>0</v>
      </c>
      <c r="R103" s="61">
        <f t="shared" ref="R103" si="88">N103*Q103</f>
        <v>0</v>
      </c>
      <c r="S103" s="61">
        <f t="shared" ref="S103" si="89">IF(Q103&gt;0,N103,0)</f>
        <v>0</v>
      </c>
      <c r="T103" s="51" t="s">
        <v>129</v>
      </c>
    </row>
    <row r="104" spans="3:20" ht="14.4" thickBot="1">
      <c r="C104" s="194"/>
      <c r="D104" s="194"/>
      <c r="E104" s="195"/>
      <c r="F104" s="194"/>
      <c r="G104" s="194"/>
      <c r="H104" s="193"/>
      <c r="I104" s="193"/>
      <c r="J104" s="193"/>
      <c r="M104" s="79" t="s">
        <v>175</v>
      </c>
      <c r="N104" s="80">
        <v>3</v>
      </c>
      <c r="O104" s="141" t="str">
        <f>J103</f>
        <v>F</v>
      </c>
      <c r="Q104" s="60">
        <f>I103</f>
        <v>0</v>
      </c>
      <c r="R104" s="60">
        <f>N104*Q104</f>
        <v>0</v>
      </c>
      <c r="S104" s="60">
        <f>IF(Q104&gt;0,N104,0)</f>
        <v>0</v>
      </c>
      <c r="T104" s="51" t="s">
        <v>129</v>
      </c>
    </row>
    <row r="105" spans="3:20" ht="14.4" thickBot="1">
      <c r="C105" s="194" t="s">
        <v>440</v>
      </c>
      <c r="D105" s="194" t="s">
        <v>18</v>
      </c>
      <c r="E105" s="195">
        <v>3</v>
      </c>
      <c r="F105" s="194" t="s">
        <v>129</v>
      </c>
      <c r="G105" s="194"/>
      <c r="H105" s="193">
        <f t="shared" ref="H105" si="90">IF(G105="A",4,IF(G105="A-",3.75,IF(G105="A/B",3.5,IF(G105="B+",3.25,IF(G105="B",3,IF(G105="B-",2.75,IF(G105="B/C",2.5,IF(G105="C+",2.25,IF(G105="C",2,IF(G105="C-",1.75,IF(G105="C/D",1.5,IF(G105="D",1,0))))))))))))</f>
        <v>0</v>
      </c>
      <c r="I105" s="193">
        <f>H105</f>
        <v>0</v>
      </c>
      <c r="J105" s="193" t="str">
        <f t="shared" ref="J105" si="91">VLOOKUP(I105,$D$114:$E$127,2)</f>
        <v>F</v>
      </c>
      <c r="M105" s="79" t="s">
        <v>176</v>
      </c>
      <c r="N105" s="80">
        <v>3</v>
      </c>
      <c r="O105" s="141" t="str">
        <f>J105</f>
        <v>F</v>
      </c>
      <c r="Q105" s="61">
        <f>I105</f>
        <v>0</v>
      </c>
      <c r="R105" s="61">
        <f t="shared" ref="R105" si="92">N105*Q105</f>
        <v>0</v>
      </c>
      <c r="S105" s="61">
        <f t="shared" ref="S105" si="93">IF(Q105&gt;0,N105,0)</f>
        <v>0</v>
      </c>
      <c r="T105" s="51" t="s">
        <v>129</v>
      </c>
    </row>
    <row r="106" spans="3:20" ht="14.4" thickBot="1">
      <c r="C106" s="194"/>
      <c r="D106" s="194"/>
      <c r="E106" s="195"/>
      <c r="F106" s="194"/>
      <c r="G106" s="194"/>
      <c r="H106" s="193"/>
      <c r="I106" s="193"/>
      <c r="J106" s="193"/>
      <c r="M106" s="79" t="s">
        <v>441</v>
      </c>
      <c r="N106" s="80">
        <v>3</v>
      </c>
      <c r="O106" s="141" t="str">
        <f>J105</f>
        <v>F</v>
      </c>
      <c r="Q106" s="60">
        <f>I105</f>
        <v>0</v>
      </c>
      <c r="R106" s="60">
        <f>N106*Q106</f>
        <v>0</v>
      </c>
      <c r="S106" s="60">
        <f>IF(Q106&gt;0,N106,0)</f>
        <v>0</v>
      </c>
      <c r="T106" s="51" t="s">
        <v>129</v>
      </c>
    </row>
    <row r="107" spans="3:20" ht="14.4" thickBot="1">
      <c r="C107" s="71" t="s">
        <v>442</v>
      </c>
      <c r="D107" s="62" t="s">
        <v>18</v>
      </c>
      <c r="E107" s="72">
        <v>3</v>
      </c>
      <c r="F107" s="62" t="s">
        <v>129</v>
      </c>
      <c r="G107" s="56"/>
      <c r="H107" s="59">
        <f>IF(G107="A",4,IF(G107="A-",3.75,IF(G107="A/B",3.5,IF(G107="B+",3.25,IF(G107="B",3,IF(G107="B-",2.75,IF(G107="B/C",2.5,IF(G107="C+",2.25,IF(G107="C",2,IF(G107="C-",1.75,IF(G107="C/D",1.5,IF(G107="D",1,0))))))))))))</f>
        <v>0</v>
      </c>
      <c r="I107" s="59">
        <f t="shared" ref="I107:I108" si="94">H107</f>
        <v>0</v>
      </c>
      <c r="J107" s="59" t="str">
        <f t="shared" ref="J107:J108" si="95">VLOOKUP(I107,$D$114:$E$127,2)</f>
        <v>F</v>
      </c>
      <c r="M107" s="71" t="s">
        <v>178</v>
      </c>
      <c r="N107" s="62">
        <v>3</v>
      </c>
      <c r="O107" s="61" t="str">
        <f t="shared" ref="O107:O108" si="96">J107</f>
        <v>F</v>
      </c>
      <c r="Q107" s="61">
        <f>I107</f>
        <v>0</v>
      </c>
      <c r="R107" s="61">
        <f t="shared" ref="R107:R108" si="97">N107*Q107</f>
        <v>0</v>
      </c>
      <c r="S107" s="61">
        <f t="shared" ref="S107:S108" si="98">IF(Q107&gt;0,N107,0)</f>
        <v>0</v>
      </c>
      <c r="T107" s="51" t="s">
        <v>129</v>
      </c>
    </row>
    <row r="108" spans="3:20" ht="14.4" thickBot="1">
      <c r="C108" s="73" t="s">
        <v>443</v>
      </c>
      <c r="D108" s="16" t="s">
        <v>18</v>
      </c>
      <c r="E108" s="19">
        <v>3</v>
      </c>
      <c r="F108" s="16" t="s">
        <v>129</v>
      </c>
      <c r="G108" s="218"/>
      <c r="H108" s="16">
        <f>IF(G108="A",4,IF(G108="A-",3.75,IF(G108="A/B",3.5,IF(G108="B+",3.25,IF(G108="B",3,IF(G108="B-",2.75,IF(G108="B/C",2.5,IF(G108="C+",2.25,IF(G108="C",2,IF(G108="C-",1.75,IF(G108="C/D",1.5,IF(G108="D",1,0))))))))))))</f>
        <v>0</v>
      </c>
      <c r="I108" s="16">
        <f t="shared" si="94"/>
        <v>0</v>
      </c>
      <c r="J108" s="16" t="str">
        <f t="shared" si="95"/>
        <v>F</v>
      </c>
      <c r="M108" s="73" t="s">
        <v>444</v>
      </c>
      <c r="N108" s="16">
        <v>3</v>
      </c>
      <c r="O108" s="60" t="str">
        <f t="shared" si="96"/>
        <v>F</v>
      </c>
      <c r="Q108" s="60">
        <f>I108</f>
        <v>0</v>
      </c>
      <c r="R108" s="60">
        <f t="shared" si="97"/>
        <v>0</v>
      </c>
      <c r="S108" s="60">
        <f t="shared" si="98"/>
        <v>0</v>
      </c>
      <c r="T108" s="51" t="s">
        <v>129</v>
      </c>
    </row>
    <row r="109" spans="3:20" ht="13.8">
      <c r="C109" s="184"/>
      <c r="F109" s="184"/>
      <c r="G109" s="187"/>
      <c r="H109" s="186"/>
    </row>
    <row r="110" spans="3:20" ht="13.8">
      <c r="C110" s="184"/>
      <c r="F110" s="184"/>
      <c r="G110" s="187"/>
      <c r="H110" s="186"/>
      <c r="P110" s="33"/>
      <c r="Q110" s="33" t="s">
        <v>72</v>
      </c>
      <c r="R110" s="33">
        <f>SUM(R6:R108)</f>
        <v>0</v>
      </c>
      <c r="S110" s="33">
        <f>SUM(S6:S108)</f>
        <v>0</v>
      </c>
    </row>
    <row r="111" spans="3:20" ht="22.8">
      <c r="C111" s="184"/>
      <c r="F111" s="184"/>
      <c r="G111" s="187"/>
      <c r="H111" s="186"/>
      <c r="J111" s="25" t="s">
        <v>52</v>
      </c>
      <c r="N111" s="26" t="e">
        <f>R110/S110</f>
        <v>#DIV/0!</v>
      </c>
    </row>
    <row r="112" spans="3:20" ht="22.8">
      <c r="J112" s="23" t="s">
        <v>53</v>
      </c>
      <c r="N112" s="24">
        <f>S110</f>
        <v>0</v>
      </c>
    </row>
    <row r="113" spans="4:14" ht="22.8">
      <c r="D113" s="34" t="s">
        <v>67</v>
      </c>
      <c r="E113" s="34" t="s">
        <v>32</v>
      </c>
      <c r="J113" s="25" t="s">
        <v>73</v>
      </c>
      <c r="N113" s="27">
        <f>COUNTIF(S6:S108,"&gt;0")</f>
        <v>0</v>
      </c>
    </row>
    <row r="114" spans="4:14">
      <c r="D114" s="35">
        <v>0</v>
      </c>
      <c r="E114" s="66" t="s">
        <v>46</v>
      </c>
    </row>
    <row r="115" spans="4:14">
      <c r="D115" s="35">
        <v>0</v>
      </c>
      <c r="E115" s="66" t="s">
        <v>47</v>
      </c>
    </row>
    <row r="116" spans="4:14">
      <c r="D116" s="35">
        <v>1</v>
      </c>
      <c r="E116" s="66" t="s">
        <v>45</v>
      </c>
    </row>
    <row r="117" spans="4:14">
      <c r="D117" s="35">
        <v>1.5</v>
      </c>
      <c r="E117" s="66" t="s">
        <v>44</v>
      </c>
    </row>
    <row r="118" spans="4:14">
      <c r="D118" s="35">
        <v>1.75</v>
      </c>
      <c r="E118" s="66" t="s">
        <v>43</v>
      </c>
    </row>
    <row r="119" spans="4:14">
      <c r="D119" s="35">
        <v>2</v>
      </c>
      <c r="E119" s="66" t="s">
        <v>42</v>
      </c>
    </row>
    <row r="120" spans="4:14">
      <c r="D120" s="35">
        <v>2.25</v>
      </c>
      <c r="E120" s="66" t="s">
        <v>41</v>
      </c>
    </row>
    <row r="121" spans="4:14">
      <c r="D121" s="35">
        <v>2.5</v>
      </c>
      <c r="E121" s="66" t="s">
        <v>40</v>
      </c>
    </row>
    <row r="122" spans="4:14">
      <c r="D122" s="35">
        <v>2.75</v>
      </c>
      <c r="E122" s="66" t="s">
        <v>39</v>
      </c>
    </row>
    <row r="123" spans="4:14">
      <c r="D123" s="35">
        <v>3</v>
      </c>
      <c r="E123" s="66" t="s">
        <v>38</v>
      </c>
    </row>
    <row r="124" spans="4:14">
      <c r="D124" s="35">
        <v>3.25</v>
      </c>
      <c r="E124" s="66" t="s">
        <v>37</v>
      </c>
    </row>
    <row r="125" spans="4:14">
      <c r="D125" s="35">
        <v>3.5</v>
      </c>
      <c r="E125" s="66" t="s">
        <v>36</v>
      </c>
    </row>
    <row r="126" spans="4:14">
      <c r="D126" s="35">
        <v>3.75</v>
      </c>
      <c r="E126" s="66" t="s">
        <v>35</v>
      </c>
    </row>
    <row r="127" spans="4:14">
      <c r="D127" s="35">
        <v>4</v>
      </c>
      <c r="E127" s="66" t="s">
        <v>34</v>
      </c>
    </row>
  </sheetData>
  <sheetProtection algorithmName="SHA-512" hashValue="fubmxf+zdoHyR7vR+KLGV6LPn+JK6JY9/vCvq0ZZE62z+arcvBkVd/zhdFLcxDR5xwPr08N+zL2+8lM7hnaQ1A==" saltValue="4ML+rOeQiL4Sl8UIO+TyeQ==" spinCount="100000" sheet="1" objects="1" scenarios="1"/>
  <protectedRanges>
    <protectedRange sqref="G6:G112" name="Range1"/>
  </protectedRanges>
  <mergeCells count="91">
    <mergeCell ref="M42:M43"/>
    <mergeCell ref="B3:B4"/>
    <mergeCell ref="C10:C11"/>
    <mergeCell ref="D10:D11"/>
    <mergeCell ref="E10:E11"/>
    <mergeCell ref="F10:F11"/>
    <mergeCell ref="G10:G11"/>
    <mergeCell ref="H10:H11"/>
    <mergeCell ref="I10:I11"/>
    <mergeCell ref="J10:J11"/>
    <mergeCell ref="I42:I43"/>
    <mergeCell ref="J42:J43"/>
    <mergeCell ref="I47:I48"/>
    <mergeCell ref="J47:J48"/>
    <mergeCell ref="M47:M48"/>
    <mergeCell ref="N47:N48"/>
    <mergeCell ref="O47:O48"/>
    <mergeCell ref="N42:N43"/>
    <mergeCell ref="O42:O43"/>
    <mergeCell ref="Q42:Q43"/>
    <mergeCell ref="R42:R43"/>
    <mergeCell ref="S42:S43"/>
    <mergeCell ref="Q47:Q48"/>
    <mergeCell ref="R47:R48"/>
    <mergeCell ref="S47:S48"/>
    <mergeCell ref="T47:T48"/>
    <mergeCell ref="U47:U48"/>
    <mergeCell ref="H74:H75"/>
    <mergeCell ref="I74:I75"/>
    <mergeCell ref="J74:J75"/>
    <mergeCell ref="C76:C77"/>
    <mergeCell ref="D76:D77"/>
    <mergeCell ref="E76:E77"/>
    <mergeCell ref="F76:F77"/>
    <mergeCell ref="G76:G77"/>
    <mergeCell ref="H76:H77"/>
    <mergeCell ref="I76:I77"/>
    <mergeCell ref="C74:C75"/>
    <mergeCell ref="D74:D75"/>
    <mergeCell ref="E74:E75"/>
    <mergeCell ref="F74:F75"/>
    <mergeCell ref="G74:G75"/>
    <mergeCell ref="J76:J77"/>
    <mergeCell ref="C84:C85"/>
    <mergeCell ref="D84:D85"/>
    <mergeCell ref="E84:E85"/>
    <mergeCell ref="F84:F85"/>
    <mergeCell ref="G84:G85"/>
    <mergeCell ref="H84:H85"/>
    <mergeCell ref="I84:I85"/>
    <mergeCell ref="J84:J85"/>
    <mergeCell ref="I87:I88"/>
    <mergeCell ref="J87:J88"/>
    <mergeCell ref="H94:H95"/>
    <mergeCell ref="I94:I95"/>
    <mergeCell ref="J94:J95"/>
    <mergeCell ref="C87:C88"/>
    <mergeCell ref="D87:D88"/>
    <mergeCell ref="E87:E88"/>
    <mergeCell ref="F87:F88"/>
    <mergeCell ref="G87:G88"/>
    <mergeCell ref="H87:H88"/>
    <mergeCell ref="C94:C95"/>
    <mergeCell ref="D94:D95"/>
    <mergeCell ref="E94:E95"/>
    <mergeCell ref="F94:F95"/>
    <mergeCell ref="G94:G95"/>
    <mergeCell ref="I96:I97"/>
    <mergeCell ref="J96:J97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C96:C97"/>
    <mergeCell ref="D96:D97"/>
    <mergeCell ref="E96:E97"/>
    <mergeCell ref="F96:F97"/>
    <mergeCell ref="G96:G97"/>
    <mergeCell ref="H96:H97"/>
    <mergeCell ref="I105:I106"/>
    <mergeCell ref="J105:J106"/>
    <mergeCell ref="C105:C106"/>
    <mergeCell ref="D105:D106"/>
    <mergeCell ref="E105:E106"/>
    <mergeCell ref="F105:F106"/>
    <mergeCell ref="G105:G106"/>
    <mergeCell ref="H105:H10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zoomScale="130" zoomScaleNormal="130" workbookViewId="0">
      <pane xSplit="1" ySplit="4" topLeftCell="B107" activePane="bottomRight" state="frozen"/>
      <selection pane="topRight" activeCell="B1" sqref="B1"/>
      <selection pane="bottomLeft" activeCell="A5" sqref="A5"/>
      <selection pane="bottomRight" activeCell="G114" sqref="G114"/>
    </sheetView>
  </sheetViews>
  <sheetFormatPr defaultRowHeight="13.2"/>
  <cols>
    <col min="1" max="1" width="8.88671875" style="29"/>
    <col min="2" max="2" width="4.5546875" style="29" bestFit="1" customWidth="1"/>
    <col min="3" max="3" width="41.21875" style="29" customWidth="1"/>
    <col min="4" max="4" width="11" style="29" customWidth="1"/>
    <col min="5" max="5" width="11" style="21" customWidth="1"/>
    <col min="6" max="6" width="16.88671875" style="29" bestFit="1" customWidth="1"/>
    <col min="7" max="7" width="6.33203125" style="29" customWidth="1"/>
    <col min="8" max="8" width="16" style="29" customWidth="1"/>
    <col min="9" max="11" width="8.88671875" style="29"/>
    <col min="12" max="12" width="6.21875" style="29" customWidth="1"/>
    <col min="13" max="13" width="27.33203125" style="29" bestFit="1" customWidth="1"/>
    <col min="14" max="14" width="11.109375" style="21" customWidth="1"/>
    <col min="15" max="15" width="9.44140625" style="21" bestFit="1" customWidth="1"/>
    <col min="16" max="20" width="8.88671875" style="29"/>
    <col min="21" max="21" width="8.88671875" style="21"/>
    <col min="22" max="16384" width="8.88671875" style="29"/>
  </cols>
  <sheetData>
    <row r="1" spans="1:21">
      <c r="C1" s="11" t="s">
        <v>51</v>
      </c>
      <c r="L1" s="29" t="s">
        <v>182</v>
      </c>
    </row>
    <row r="3" spans="1:21" s="2" customFormat="1" ht="15.6">
      <c r="B3" s="192" t="s">
        <v>19</v>
      </c>
      <c r="C3" s="41" t="s">
        <v>64</v>
      </c>
      <c r="D3" s="41" t="s">
        <v>49</v>
      </c>
      <c r="E3" s="32" t="s">
        <v>61</v>
      </c>
      <c r="F3" s="32" t="s">
        <v>63</v>
      </c>
      <c r="G3" s="28" t="s">
        <v>54</v>
      </c>
      <c r="H3" s="32" t="s">
        <v>66</v>
      </c>
      <c r="I3" s="32" t="s">
        <v>33</v>
      </c>
      <c r="J3" s="32" t="s">
        <v>32</v>
      </c>
      <c r="L3" s="42" t="s">
        <v>19</v>
      </c>
      <c r="M3" s="41" t="s">
        <v>64</v>
      </c>
      <c r="N3" s="32" t="s">
        <v>61</v>
      </c>
      <c r="O3" s="32" t="s">
        <v>32</v>
      </c>
      <c r="P3" s="38"/>
      <c r="Q3" s="32" t="s">
        <v>56</v>
      </c>
      <c r="R3" s="32" t="s">
        <v>48</v>
      </c>
      <c r="S3" s="39" t="s">
        <v>58</v>
      </c>
      <c r="U3" s="3"/>
    </row>
    <row r="4" spans="1:21" s="2" customFormat="1" ht="15.6">
      <c r="B4" s="192"/>
      <c r="C4" s="41"/>
      <c r="D4" s="41"/>
      <c r="E4" s="30" t="s">
        <v>62</v>
      </c>
      <c r="F4" s="30" t="s">
        <v>20</v>
      </c>
      <c r="G4" s="28" t="s">
        <v>32</v>
      </c>
      <c r="H4" s="30"/>
      <c r="I4" s="30" t="s">
        <v>55</v>
      </c>
      <c r="J4" s="30" t="s">
        <v>57</v>
      </c>
      <c r="L4" s="42"/>
      <c r="M4" s="41"/>
      <c r="N4" s="30" t="s">
        <v>62</v>
      </c>
      <c r="O4" s="30" t="s">
        <v>65</v>
      </c>
      <c r="P4" s="37"/>
      <c r="Q4" s="30" t="s">
        <v>57</v>
      </c>
      <c r="R4" s="30"/>
      <c r="S4" s="40" t="s">
        <v>59</v>
      </c>
      <c r="U4" s="3"/>
    </row>
    <row r="5" spans="1:21">
      <c r="D5" s="11"/>
      <c r="E5" s="22"/>
    </row>
    <row r="6" spans="1:21" ht="13.8">
      <c r="A6" s="67"/>
      <c r="C6" s="57" t="s">
        <v>78</v>
      </c>
      <c r="D6" s="57" t="s">
        <v>13</v>
      </c>
      <c r="E6" s="60">
        <v>2</v>
      </c>
      <c r="F6" s="57" t="s">
        <v>77</v>
      </c>
      <c r="G6" s="60"/>
      <c r="H6" s="58">
        <f t="shared" ref="H6:H7" si="0">IF(G6="A",4,IF(G6="A-",3.75,IF(G6="A/B",3.5,IF(G6="B+",3.25,IF(G6="B",3,IF(G6="B-",2.75,IF(G6="B/C",2.5,IF(G6="C+",2.25,IF(G6="C",2,IF(G6="C-",1.75,IF(G6="C/D",1.5,IF(G6="D",1,0))))))))))))</f>
        <v>0</v>
      </c>
      <c r="I6" s="58">
        <f>H6</f>
        <v>0</v>
      </c>
      <c r="J6" s="58" t="str">
        <f>VLOOKUP(I6,$D$115:$E$128,2)</f>
        <v>F</v>
      </c>
      <c r="L6" s="29">
        <v>1</v>
      </c>
      <c r="M6" s="57" t="s">
        <v>76</v>
      </c>
      <c r="N6" s="60">
        <v>2</v>
      </c>
      <c r="O6" s="17" t="str">
        <f t="shared" ref="O6:O12" si="1">J6</f>
        <v>F</v>
      </c>
      <c r="P6" s="21"/>
      <c r="Q6" s="58">
        <f>I6</f>
        <v>0</v>
      </c>
      <c r="R6" s="58">
        <f>N6*Q6</f>
        <v>0</v>
      </c>
      <c r="S6" s="58">
        <f>IF(Q6&gt;0,N6,0)</f>
        <v>0</v>
      </c>
      <c r="T6" s="47" t="s">
        <v>77</v>
      </c>
      <c r="U6" s="134" t="s">
        <v>13</v>
      </c>
    </row>
    <row r="7" spans="1:21" ht="13.8">
      <c r="A7" s="67"/>
      <c r="C7" s="56" t="s">
        <v>2</v>
      </c>
      <c r="D7" s="56" t="s">
        <v>13</v>
      </c>
      <c r="E7" s="61">
        <v>3</v>
      </c>
      <c r="F7" s="56" t="s">
        <v>79</v>
      </c>
      <c r="G7" s="61"/>
      <c r="H7" s="59">
        <f t="shared" si="0"/>
        <v>0</v>
      </c>
      <c r="I7" s="59">
        <f>H7</f>
        <v>0</v>
      </c>
      <c r="J7" s="59" t="str">
        <f>VLOOKUP(I7,$D$115:$E$128,2)</f>
        <v>F</v>
      </c>
      <c r="L7" s="29">
        <v>2</v>
      </c>
      <c r="M7" s="56" t="s">
        <v>2</v>
      </c>
      <c r="N7" s="61">
        <v>3</v>
      </c>
      <c r="O7" s="15" t="str">
        <f t="shared" si="1"/>
        <v>F</v>
      </c>
      <c r="P7" s="21"/>
      <c r="Q7" s="59">
        <f>I7</f>
        <v>0</v>
      </c>
      <c r="R7" s="59">
        <f t="shared" ref="R7:R12" si="2">N7*Q7</f>
        <v>0</v>
      </c>
      <c r="S7" s="59">
        <f t="shared" ref="S7:S12" si="3">IF(Q7&gt;0,N7,0)</f>
        <v>0</v>
      </c>
      <c r="T7" s="47" t="s">
        <v>79</v>
      </c>
      <c r="U7" s="134" t="s">
        <v>13</v>
      </c>
    </row>
    <row r="8" spans="1:21" ht="13.8">
      <c r="A8" s="67"/>
      <c r="C8" s="57" t="s">
        <v>81</v>
      </c>
      <c r="D8" s="57" t="s">
        <v>13</v>
      </c>
      <c r="E8" s="60">
        <v>2</v>
      </c>
      <c r="F8" s="57" t="s">
        <v>79</v>
      </c>
      <c r="G8" s="60"/>
      <c r="H8" s="58">
        <f t="shared" ref="H8:H12" si="4">IF(G8="A",4,IF(G8="A-",3.75,IF(G8="A/B",3.5,IF(G8="B+",3.25,IF(G8="B",3,IF(G8="B-",2.75,IF(G8="B/C",2.5,IF(G8="C+",2.25,IF(G8="C",2,IF(G8="C-",1.75,IF(G8="C/D",1.5,IF(G8="D",1,0))))))))))))</f>
        <v>0</v>
      </c>
      <c r="I8" s="58">
        <f t="shared" ref="I8:I12" si="5">H8</f>
        <v>0</v>
      </c>
      <c r="J8" s="58" t="str">
        <f t="shared" ref="J8:J12" si="6">VLOOKUP(I8,$D$115:$E$128,2)</f>
        <v>F</v>
      </c>
      <c r="L8" s="29">
        <v>3</v>
      </c>
      <c r="M8" s="57" t="s">
        <v>80</v>
      </c>
      <c r="N8" s="60">
        <v>3</v>
      </c>
      <c r="O8" s="17" t="str">
        <f t="shared" si="1"/>
        <v>F</v>
      </c>
      <c r="P8" s="21"/>
      <c r="Q8" s="58">
        <f>I8</f>
        <v>0</v>
      </c>
      <c r="R8" s="58">
        <f t="shared" si="2"/>
        <v>0</v>
      </c>
      <c r="S8" s="58">
        <f t="shared" si="3"/>
        <v>0</v>
      </c>
      <c r="T8" s="47" t="s">
        <v>79</v>
      </c>
      <c r="U8" s="134" t="s">
        <v>13</v>
      </c>
    </row>
    <row r="9" spans="1:21" ht="27.6">
      <c r="A9" s="67"/>
      <c r="C9" s="56" t="s">
        <v>7</v>
      </c>
      <c r="D9" s="56" t="s">
        <v>14</v>
      </c>
      <c r="E9" s="61">
        <v>3</v>
      </c>
      <c r="F9" s="56" t="s">
        <v>79</v>
      </c>
      <c r="G9" s="61"/>
      <c r="H9" s="59">
        <f t="shared" si="4"/>
        <v>0</v>
      </c>
      <c r="I9" s="59">
        <f t="shared" si="5"/>
        <v>0</v>
      </c>
      <c r="J9" s="59" t="str">
        <f t="shared" si="6"/>
        <v>F</v>
      </c>
      <c r="L9" s="133">
        <v>4</v>
      </c>
      <c r="M9" s="56" t="s">
        <v>82</v>
      </c>
      <c r="N9" s="61">
        <v>3</v>
      </c>
      <c r="O9" s="15" t="str">
        <f t="shared" si="1"/>
        <v>F</v>
      </c>
      <c r="P9" s="21"/>
      <c r="Q9" s="59">
        <f>I9</f>
        <v>0</v>
      </c>
      <c r="R9" s="59">
        <f t="shared" si="2"/>
        <v>0</v>
      </c>
      <c r="S9" s="59">
        <f t="shared" si="3"/>
        <v>0</v>
      </c>
      <c r="T9" s="47" t="s">
        <v>79</v>
      </c>
      <c r="U9" s="134" t="s">
        <v>13</v>
      </c>
    </row>
    <row r="10" spans="1:21" ht="13.8">
      <c r="A10" s="67"/>
      <c r="C10" s="196" t="s">
        <v>84</v>
      </c>
      <c r="D10" s="196" t="s">
        <v>13</v>
      </c>
      <c r="E10" s="198">
        <v>3</v>
      </c>
      <c r="F10" s="196" t="s">
        <v>79</v>
      </c>
      <c r="G10" s="198"/>
      <c r="H10" s="200">
        <f t="shared" si="4"/>
        <v>0</v>
      </c>
      <c r="I10" s="200">
        <f>H10</f>
        <v>0</v>
      </c>
      <c r="J10" s="200" t="str">
        <f t="shared" si="6"/>
        <v>F</v>
      </c>
      <c r="L10" s="133">
        <v>5</v>
      </c>
      <c r="M10" s="130" t="s">
        <v>83</v>
      </c>
      <c r="N10" s="174">
        <v>3</v>
      </c>
      <c r="O10" s="131" t="str">
        <f>J10</f>
        <v>F</v>
      </c>
      <c r="P10" s="21"/>
      <c r="Q10" s="58">
        <f>I10</f>
        <v>0</v>
      </c>
      <c r="R10" s="58">
        <f t="shared" si="2"/>
        <v>0</v>
      </c>
      <c r="S10" s="58">
        <f t="shared" si="3"/>
        <v>0</v>
      </c>
      <c r="T10" s="47" t="s">
        <v>79</v>
      </c>
      <c r="U10" s="134" t="s">
        <v>13</v>
      </c>
    </row>
    <row r="11" spans="1:21" ht="13.8">
      <c r="A11" s="67"/>
      <c r="C11" s="197"/>
      <c r="D11" s="197"/>
      <c r="E11" s="199"/>
      <c r="F11" s="197"/>
      <c r="G11" s="199"/>
      <c r="H11" s="201"/>
      <c r="I11" s="201"/>
      <c r="J11" s="201"/>
      <c r="L11" s="133">
        <v>6</v>
      </c>
      <c r="M11" s="130" t="s">
        <v>85</v>
      </c>
      <c r="N11" s="174">
        <v>3</v>
      </c>
      <c r="O11" s="131" t="str">
        <f>J10</f>
        <v>F</v>
      </c>
      <c r="P11" s="21"/>
      <c r="Q11" s="59">
        <f>I10</f>
        <v>0</v>
      </c>
      <c r="R11" s="59">
        <f>N11*Q11</f>
        <v>0</v>
      </c>
      <c r="S11" s="59">
        <f>IF(Q11&gt;0,N11,0)</f>
        <v>0</v>
      </c>
      <c r="T11" s="47" t="s">
        <v>79</v>
      </c>
      <c r="U11" s="134" t="s">
        <v>13</v>
      </c>
    </row>
    <row r="12" spans="1:21" ht="27.6">
      <c r="A12" s="67"/>
      <c r="C12" s="57" t="s">
        <v>88</v>
      </c>
      <c r="D12" s="57" t="s">
        <v>13</v>
      </c>
      <c r="E12" s="60">
        <v>3</v>
      </c>
      <c r="F12" s="57" t="s">
        <v>79</v>
      </c>
      <c r="G12" s="60"/>
      <c r="H12" s="58">
        <f t="shared" si="4"/>
        <v>0</v>
      </c>
      <c r="I12" s="58">
        <f t="shared" si="5"/>
        <v>0</v>
      </c>
      <c r="J12" s="58" t="str">
        <f t="shared" si="6"/>
        <v>F</v>
      </c>
      <c r="L12" s="133">
        <v>7</v>
      </c>
      <c r="M12" s="57" t="s">
        <v>86</v>
      </c>
      <c r="N12" s="60">
        <v>3</v>
      </c>
      <c r="O12" s="17" t="str">
        <f t="shared" si="1"/>
        <v>F</v>
      </c>
      <c r="P12" s="21"/>
      <c r="Q12" s="58">
        <f>I12</f>
        <v>0</v>
      </c>
      <c r="R12" s="58">
        <f t="shared" si="2"/>
        <v>0</v>
      </c>
      <c r="S12" s="58">
        <f t="shared" si="3"/>
        <v>0</v>
      </c>
      <c r="T12" s="47" t="s">
        <v>87</v>
      </c>
      <c r="U12" s="134" t="s">
        <v>13</v>
      </c>
    </row>
    <row r="13" spans="1:21">
      <c r="C13" s="11"/>
      <c r="G13" s="21"/>
      <c r="H13" s="21"/>
      <c r="I13" s="21"/>
      <c r="J13" s="21"/>
      <c r="P13" s="21"/>
      <c r="Q13" s="21"/>
      <c r="R13" s="21"/>
      <c r="S13" s="21"/>
    </row>
    <row r="14" spans="1:21" ht="13.8">
      <c r="A14" s="126"/>
      <c r="C14" s="56" t="s">
        <v>91</v>
      </c>
      <c r="D14" s="56" t="s">
        <v>14</v>
      </c>
      <c r="E14" s="61">
        <v>3</v>
      </c>
      <c r="F14" s="56" t="s">
        <v>77</v>
      </c>
      <c r="G14" s="61"/>
      <c r="H14" s="59">
        <f t="shared" ref="H14:H15" si="7">IF(G14="A",4,IF(G14="A-",3.75,IF(G14="A/B",3.5,IF(G14="B+",3.25,IF(G14="B",3,IF(G14="B-",2.75,IF(G14="B/C",2.5,IF(G14="C+",2.25,IF(G14="C",2,IF(G14="C-",1.75,IF(G14="C/D",1.5,IF(G14="D",1,0))))))))))))</f>
        <v>0</v>
      </c>
      <c r="I14" s="59">
        <f>H14</f>
        <v>0</v>
      </c>
      <c r="J14" s="59" t="str">
        <f>VLOOKUP(I14,$D$115:$E$128,2)</f>
        <v>F</v>
      </c>
      <c r="L14" s="133">
        <v>1</v>
      </c>
      <c r="M14" s="56" t="s">
        <v>89</v>
      </c>
      <c r="N14" s="61">
        <v>3</v>
      </c>
      <c r="O14" s="15" t="str">
        <f t="shared" ref="O14:O19" si="8">J14</f>
        <v>F</v>
      </c>
      <c r="P14" s="21"/>
      <c r="Q14" s="59">
        <f t="shared" ref="Q14:Q20" si="9">I14</f>
        <v>0</v>
      </c>
      <c r="R14" s="59">
        <f t="shared" ref="R14:R19" si="10">N14*Q14</f>
        <v>0</v>
      </c>
      <c r="S14" s="59">
        <f t="shared" ref="S14:S19" si="11">IF(Q14&gt;0,N14,0)</f>
        <v>0</v>
      </c>
      <c r="T14" s="47" t="s">
        <v>90</v>
      </c>
      <c r="U14" s="134" t="s">
        <v>14</v>
      </c>
    </row>
    <row r="15" spans="1:21" ht="13.8">
      <c r="A15" s="126"/>
      <c r="C15" s="57" t="s">
        <v>92</v>
      </c>
      <c r="D15" s="57" t="s">
        <v>14</v>
      </c>
      <c r="E15" s="60">
        <v>3</v>
      </c>
      <c r="F15" s="57" t="s">
        <v>79</v>
      </c>
      <c r="G15" s="60"/>
      <c r="H15" s="58">
        <f t="shared" si="7"/>
        <v>0</v>
      </c>
      <c r="I15" s="58">
        <f t="shared" ref="I15:I49" si="12">H15</f>
        <v>0</v>
      </c>
      <c r="J15" s="58" t="str">
        <f t="shared" ref="J15:J49" si="13">VLOOKUP(I15,$D$115:$E$128,2)</f>
        <v>F</v>
      </c>
      <c r="L15" s="133">
        <v>2</v>
      </c>
      <c r="M15" s="57" t="s">
        <v>92</v>
      </c>
      <c r="N15" s="60">
        <v>3</v>
      </c>
      <c r="O15" s="17" t="str">
        <f t="shared" si="8"/>
        <v>F</v>
      </c>
      <c r="P15" s="21"/>
      <c r="Q15" s="58">
        <f t="shared" si="9"/>
        <v>0</v>
      </c>
      <c r="R15" s="58">
        <f t="shared" si="10"/>
        <v>0</v>
      </c>
      <c r="S15" s="58">
        <f t="shared" si="11"/>
        <v>0</v>
      </c>
      <c r="T15" s="47" t="s">
        <v>79</v>
      </c>
      <c r="U15" s="134" t="s">
        <v>14</v>
      </c>
    </row>
    <row r="16" spans="1:21" ht="13.8">
      <c r="A16" s="126"/>
      <c r="C16" s="56" t="s">
        <v>93</v>
      </c>
      <c r="D16" s="56" t="s">
        <v>15</v>
      </c>
      <c r="E16" s="61">
        <v>3</v>
      </c>
      <c r="F16" s="56" t="s">
        <v>79</v>
      </c>
      <c r="G16" s="61"/>
      <c r="H16" s="59">
        <f t="shared" ref="H16:H20" si="14">IF(G16="A",4,IF(G16="A-",3.75,IF(G16="A/B",3.5,IF(G16="B+",3.25,IF(G16="B",3,IF(G16="B-",2.75,IF(G16="B/C",2.5,IF(G16="C+",2.25,IF(G16="C",2,IF(G16="C-",1.75,IF(G16="C/D",1.5,IF(G16="D",1,0))))))))))))</f>
        <v>0</v>
      </c>
      <c r="I16" s="59">
        <f t="shared" si="12"/>
        <v>0</v>
      </c>
      <c r="J16" s="59" t="str">
        <f t="shared" si="13"/>
        <v>F</v>
      </c>
      <c r="L16" s="133">
        <v>3</v>
      </c>
      <c r="M16" s="56" t="s">
        <v>93</v>
      </c>
      <c r="N16" s="61">
        <v>3</v>
      </c>
      <c r="O16" s="15" t="str">
        <f t="shared" si="8"/>
        <v>F</v>
      </c>
      <c r="P16" s="21"/>
      <c r="Q16" s="59">
        <f t="shared" si="9"/>
        <v>0</v>
      </c>
      <c r="R16" s="59">
        <f t="shared" si="10"/>
        <v>0</v>
      </c>
      <c r="S16" s="59">
        <f t="shared" si="11"/>
        <v>0</v>
      </c>
      <c r="T16" s="47" t="s">
        <v>79</v>
      </c>
      <c r="U16" s="134" t="s">
        <v>14</v>
      </c>
    </row>
    <row r="17" spans="1:21" ht="13.8">
      <c r="A17" s="126"/>
      <c r="C17" s="57" t="s">
        <v>95</v>
      </c>
      <c r="D17" s="57" t="s">
        <v>13</v>
      </c>
      <c r="E17" s="60">
        <v>3</v>
      </c>
      <c r="F17" s="57" t="s">
        <v>79</v>
      </c>
      <c r="G17" s="60"/>
      <c r="H17" s="58">
        <f t="shared" si="14"/>
        <v>0</v>
      </c>
      <c r="I17" s="58">
        <f t="shared" si="12"/>
        <v>0</v>
      </c>
      <c r="J17" s="58" t="str">
        <f t="shared" si="13"/>
        <v>F</v>
      </c>
      <c r="L17" s="133">
        <v>4</v>
      </c>
      <c r="M17" s="57" t="s">
        <v>94</v>
      </c>
      <c r="N17" s="60">
        <v>3</v>
      </c>
      <c r="O17" s="17" t="str">
        <f t="shared" si="8"/>
        <v>F</v>
      </c>
      <c r="P17" s="21"/>
      <c r="Q17" s="58">
        <f t="shared" si="9"/>
        <v>0</v>
      </c>
      <c r="R17" s="58">
        <f t="shared" si="10"/>
        <v>0</v>
      </c>
      <c r="S17" s="58">
        <f t="shared" si="11"/>
        <v>0</v>
      </c>
      <c r="T17" s="47" t="s">
        <v>79</v>
      </c>
      <c r="U17" s="134" t="s">
        <v>14</v>
      </c>
    </row>
    <row r="18" spans="1:21" ht="13.8">
      <c r="A18" s="126"/>
      <c r="C18" s="56" t="s">
        <v>96</v>
      </c>
      <c r="D18" s="56" t="s">
        <v>13</v>
      </c>
      <c r="E18" s="61">
        <v>3</v>
      </c>
      <c r="F18" s="56" t="s">
        <v>79</v>
      </c>
      <c r="G18" s="61"/>
      <c r="H18" s="59">
        <f t="shared" si="14"/>
        <v>0</v>
      </c>
      <c r="I18" s="59">
        <f t="shared" si="12"/>
        <v>0</v>
      </c>
      <c r="J18" s="59" t="str">
        <f t="shared" si="13"/>
        <v>F</v>
      </c>
      <c r="L18" s="133">
        <v>5</v>
      </c>
      <c r="M18" s="56" t="s">
        <v>96</v>
      </c>
      <c r="N18" s="61">
        <v>3</v>
      </c>
      <c r="O18" s="15" t="str">
        <f t="shared" si="8"/>
        <v>F</v>
      </c>
      <c r="P18" s="21"/>
      <c r="Q18" s="59">
        <f t="shared" si="9"/>
        <v>0</v>
      </c>
      <c r="R18" s="59">
        <f t="shared" si="10"/>
        <v>0</v>
      </c>
      <c r="S18" s="59">
        <f t="shared" si="11"/>
        <v>0</v>
      </c>
      <c r="T18" s="47" t="s">
        <v>79</v>
      </c>
      <c r="U18" s="134" t="s">
        <v>14</v>
      </c>
    </row>
    <row r="19" spans="1:21" ht="13.8">
      <c r="A19" s="126"/>
      <c r="C19" s="57" t="s">
        <v>21</v>
      </c>
      <c r="D19" s="57" t="s">
        <v>14</v>
      </c>
      <c r="E19" s="60">
        <v>3</v>
      </c>
      <c r="F19" s="57" t="s">
        <v>79</v>
      </c>
      <c r="G19" s="60"/>
      <c r="H19" s="58">
        <f t="shared" si="14"/>
        <v>0</v>
      </c>
      <c r="I19" s="58">
        <f t="shared" si="12"/>
        <v>0</v>
      </c>
      <c r="J19" s="58" t="str">
        <f t="shared" si="13"/>
        <v>F</v>
      </c>
      <c r="L19" s="133">
        <v>6</v>
      </c>
      <c r="M19" s="57" t="s">
        <v>5</v>
      </c>
      <c r="N19" s="60">
        <v>3</v>
      </c>
      <c r="O19" s="17" t="str">
        <f t="shared" si="8"/>
        <v>F</v>
      </c>
      <c r="P19" s="21"/>
      <c r="Q19" s="58">
        <f t="shared" si="9"/>
        <v>0</v>
      </c>
      <c r="R19" s="58">
        <f t="shared" si="10"/>
        <v>0</v>
      </c>
      <c r="S19" s="58">
        <f t="shared" si="11"/>
        <v>0</v>
      </c>
      <c r="T19" s="47" t="s">
        <v>79</v>
      </c>
      <c r="U19" s="134" t="s">
        <v>14</v>
      </c>
    </row>
    <row r="20" spans="1:21" ht="13.8">
      <c r="A20" s="126"/>
      <c r="C20" s="56" t="s">
        <v>97</v>
      </c>
      <c r="D20" s="56" t="s">
        <v>13</v>
      </c>
      <c r="E20" s="61">
        <v>2</v>
      </c>
      <c r="F20" s="56" t="s">
        <v>77</v>
      </c>
      <c r="G20" s="61"/>
      <c r="H20" s="59">
        <f t="shared" si="14"/>
        <v>0</v>
      </c>
      <c r="I20" s="59">
        <f t="shared" si="12"/>
        <v>0</v>
      </c>
      <c r="J20" s="59" t="str">
        <f t="shared" si="13"/>
        <v>F</v>
      </c>
      <c r="L20" s="133">
        <v>7</v>
      </c>
      <c r="M20" s="56" t="s">
        <v>1</v>
      </c>
      <c r="N20" s="61">
        <v>2</v>
      </c>
      <c r="O20" s="15" t="str">
        <f>J20</f>
        <v>F</v>
      </c>
      <c r="P20" s="21"/>
      <c r="Q20" s="59">
        <f t="shared" si="9"/>
        <v>0</v>
      </c>
      <c r="R20" s="59">
        <f t="shared" ref="R20" si="15">N20*Q20</f>
        <v>0</v>
      </c>
      <c r="S20" s="59">
        <f t="shared" ref="S20" si="16">IF(Q20&gt;0,N20,0)</f>
        <v>0</v>
      </c>
      <c r="T20" s="47" t="s">
        <v>87</v>
      </c>
      <c r="U20" s="134" t="s">
        <v>14</v>
      </c>
    </row>
    <row r="21" spans="1:21">
      <c r="C21" s="11"/>
      <c r="G21" s="21"/>
      <c r="H21" s="21"/>
      <c r="I21" s="21"/>
      <c r="J21" s="21"/>
      <c r="P21" s="21"/>
      <c r="Q21" s="21"/>
      <c r="R21" s="21"/>
      <c r="S21" s="21"/>
    </row>
    <row r="22" spans="1:21" ht="13.8">
      <c r="A22" s="69"/>
      <c r="C22" s="57" t="s">
        <v>99</v>
      </c>
      <c r="D22" s="57" t="s">
        <v>15</v>
      </c>
      <c r="E22" s="60">
        <v>3</v>
      </c>
      <c r="F22" s="57" t="s">
        <v>77</v>
      </c>
      <c r="G22" s="60"/>
      <c r="H22" s="58">
        <f t="shared" ref="H22:H23" si="17">IF(G22="A",4,IF(G22="A-",3.75,IF(G22="A/B",3.5,IF(G22="B+",3.25,IF(G22="B",3,IF(G22="B-",2.75,IF(G22="B/C",2.5,IF(G22="C+",2.25,IF(G22="C",2,IF(G22="C-",1.75,IF(G22="C/D",1.5,IF(G22="D",1,0))))))))))))</f>
        <v>0</v>
      </c>
      <c r="I22" s="58">
        <f t="shared" si="12"/>
        <v>0</v>
      </c>
      <c r="J22" s="58" t="str">
        <f t="shared" si="13"/>
        <v>F</v>
      </c>
      <c r="L22" s="133">
        <v>1</v>
      </c>
      <c r="M22" s="57" t="s">
        <v>98</v>
      </c>
      <c r="N22" s="60">
        <v>3</v>
      </c>
      <c r="O22" s="17" t="str">
        <f t="shared" ref="O22" si="18">J22</f>
        <v>F</v>
      </c>
      <c r="P22" s="21"/>
      <c r="Q22" s="58">
        <f t="shared" ref="Q22:Q30" si="19">I22</f>
        <v>0</v>
      </c>
      <c r="R22" s="58">
        <f t="shared" ref="R22:R29" si="20">N22*Q22</f>
        <v>0</v>
      </c>
      <c r="S22" s="58">
        <f t="shared" ref="S22:S29" si="21">IF(Q22&gt;0,N22,0)</f>
        <v>0</v>
      </c>
      <c r="T22" s="47" t="s">
        <v>90</v>
      </c>
      <c r="U22" s="135" t="s">
        <v>15</v>
      </c>
    </row>
    <row r="23" spans="1:21" ht="13.8">
      <c r="A23" s="69"/>
      <c r="C23" s="56" t="s">
        <v>4</v>
      </c>
      <c r="D23" s="56" t="s">
        <v>15</v>
      </c>
      <c r="E23" s="61">
        <v>2</v>
      </c>
      <c r="F23" s="56" t="s">
        <v>79</v>
      </c>
      <c r="G23" s="61"/>
      <c r="H23" s="59">
        <f t="shared" si="17"/>
        <v>0</v>
      </c>
      <c r="I23" s="59">
        <f t="shared" si="12"/>
        <v>0</v>
      </c>
      <c r="J23" s="59" t="str">
        <f t="shared" si="13"/>
        <v>F</v>
      </c>
      <c r="L23" s="133">
        <v>2</v>
      </c>
      <c r="M23" s="56" t="s">
        <v>100</v>
      </c>
      <c r="N23" s="61">
        <v>2</v>
      </c>
      <c r="O23" s="15" t="str">
        <f>J23</f>
        <v>F</v>
      </c>
      <c r="P23" s="21"/>
      <c r="Q23" s="59">
        <f t="shared" si="19"/>
        <v>0</v>
      </c>
      <c r="R23" s="59">
        <f t="shared" si="20"/>
        <v>0</v>
      </c>
      <c r="S23" s="59">
        <f t="shared" si="21"/>
        <v>0</v>
      </c>
      <c r="T23" s="47" t="s">
        <v>87</v>
      </c>
      <c r="U23" s="135" t="s">
        <v>15</v>
      </c>
    </row>
    <row r="24" spans="1:21" ht="13.8">
      <c r="A24" s="69"/>
      <c r="C24" s="57" t="s">
        <v>102</v>
      </c>
      <c r="D24" s="57" t="s">
        <v>16</v>
      </c>
      <c r="E24" s="60">
        <v>3</v>
      </c>
      <c r="F24" s="57" t="s">
        <v>79</v>
      </c>
      <c r="G24" s="60"/>
      <c r="H24" s="58">
        <f t="shared" ref="H24:H30" si="22">IF(G24="A",4,IF(G24="A-",3.75,IF(G24="A/B",3.5,IF(G24="B+",3.25,IF(G24="B",3,IF(G24="B-",2.75,IF(G24="B/C",2.5,IF(G24="C+",2.25,IF(G24="C",2,IF(G24="C-",1.75,IF(G24="C/D",1.5,IF(G24="D",1,0))))))))))))</f>
        <v>0</v>
      </c>
      <c r="I24" s="58">
        <f t="shared" si="12"/>
        <v>0</v>
      </c>
      <c r="J24" s="58" t="str">
        <f t="shared" si="13"/>
        <v>F</v>
      </c>
      <c r="L24" s="133">
        <v>3</v>
      </c>
      <c r="M24" s="57" t="s">
        <v>101</v>
      </c>
      <c r="N24" s="60">
        <v>3</v>
      </c>
      <c r="O24" s="17" t="str">
        <f t="shared" ref="O24" si="23">J24</f>
        <v>F</v>
      </c>
      <c r="P24" s="21"/>
      <c r="Q24" s="58">
        <f t="shared" si="19"/>
        <v>0</v>
      </c>
      <c r="R24" s="58">
        <f t="shared" si="20"/>
        <v>0</v>
      </c>
      <c r="S24" s="58">
        <f t="shared" si="21"/>
        <v>0</v>
      </c>
      <c r="T24" s="47" t="s">
        <v>79</v>
      </c>
      <c r="U24" s="135" t="s">
        <v>15</v>
      </c>
    </row>
    <row r="25" spans="1:21" ht="13.8">
      <c r="A25" s="69"/>
      <c r="C25" s="56" t="s">
        <v>10</v>
      </c>
      <c r="D25" s="56" t="s">
        <v>16</v>
      </c>
      <c r="E25" s="61">
        <v>3</v>
      </c>
      <c r="F25" s="56" t="s">
        <v>79</v>
      </c>
      <c r="G25" s="61"/>
      <c r="H25" s="59">
        <f t="shared" si="22"/>
        <v>0</v>
      </c>
      <c r="I25" s="59">
        <f t="shared" si="12"/>
        <v>0</v>
      </c>
      <c r="J25" s="59" t="str">
        <f t="shared" si="13"/>
        <v>F</v>
      </c>
      <c r="L25" s="133">
        <v>4</v>
      </c>
      <c r="M25" s="56" t="s">
        <v>10</v>
      </c>
      <c r="N25" s="61">
        <v>2</v>
      </c>
      <c r="O25" s="15" t="str">
        <f>J25</f>
        <v>F</v>
      </c>
      <c r="P25" s="21"/>
      <c r="Q25" s="59">
        <f t="shared" si="19"/>
        <v>0</v>
      </c>
      <c r="R25" s="59">
        <f t="shared" si="20"/>
        <v>0</v>
      </c>
      <c r="S25" s="59">
        <f t="shared" si="21"/>
        <v>0</v>
      </c>
      <c r="T25" s="47" t="s">
        <v>79</v>
      </c>
      <c r="U25" s="135" t="s">
        <v>15</v>
      </c>
    </row>
    <row r="26" spans="1:21" ht="27.6">
      <c r="A26" s="69"/>
      <c r="C26" s="57" t="s">
        <v>22</v>
      </c>
      <c r="D26" s="57" t="s">
        <v>15</v>
      </c>
      <c r="E26" s="60">
        <v>3</v>
      </c>
      <c r="F26" s="57" t="s">
        <v>79</v>
      </c>
      <c r="G26" s="60"/>
      <c r="H26" s="58">
        <f t="shared" si="22"/>
        <v>0</v>
      </c>
      <c r="I26" s="58">
        <f t="shared" si="12"/>
        <v>0</v>
      </c>
      <c r="J26" s="58" t="str">
        <f t="shared" si="13"/>
        <v>F</v>
      </c>
      <c r="L26" s="133">
        <v>5</v>
      </c>
      <c r="M26" s="57" t="s">
        <v>103</v>
      </c>
      <c r="N26" s="60">
        <v>3</v>
      </c>
      <c r="O26" s="17" t="str">
        <f t="shared" ref="O26" si="24">J26</f>
        <v>F</v>
      </c>
      <c r="P26" s="21"/>
      <c r="Q26" s="58">
        <f t="shared" si="19"/>
        <v>0</v>
      </c>
      <c r="R26" s="58">
        <f t="shared" si="20"/>
        <v>0</v>
      </c>
      <c r="S26" s="58">
        <f t="shared" si="21"/>
        <v>0</v>
      </c>
      <c r="T26" s="47" t="s">
        <v>79</v>
      </c>
      <c r="U26" s="135" t="s">
        <v>15</v>
      </c>
    </row>
    <row r="27" spans="1:21" ht="13.8">
      <c r="A27" s="69"/>
      <c r="C27" s="56" t="s">
        <v>104</v>
      </c>
      <c r="D27" s="56" t="s">
        <v>16</v>
      </c>
      <c r="E27" s="61">
        <v>3</v>
      </c>
      <c r="F27" s="56" t="s">
        <v>79</v>
      </c>
      <c r="G27" s="61"/>
      <c r="H27" s="59">
        <f>IF(G27="A",4,IF(G27="A-",3.75,IF(G27="A/B",3.5,IF(G27="B+",3.25,IF(G27="B",3,IF(G27="B-",2.75,IF(G27="B/C",2.5,IF(G27="C+",2.25,IF(G27="C",2,IF(G27="C-",1.75,IF(G27="C/D",1.5,IF(G27="D",1,0))))))))))))</f>
        <v>0</v>
      </c>
      <c r="I27" s="59">
        <f>H27</f>
        <v>0</v>
      </c>
      <c r="J27" s="59" t="str">
        <f t="shared" si="13"/>
        <v>F</v>
      </c>
      <c r="L27" s="133">
        <v>6</v>
      </c>
      <c r="M27" s="56" t="s">
        <v>104</v>
      </c>
      <c r="N27" s="61">
        <v>2</v>
      </c>
      <c r="O27" s="15" t="str">
        <f>J27</f>
        <v>F</v>
      </c>
      <c r="P27" s="21"/>
      <c r="Q27" s="59">
        <f t="shared" si="19"/>
        <v>0</v>
      </c>
      <c r="R27" s="59">
        <f t="shared" si="20"/>
        <v>0</v>
      </c>
      <c r="S27" s="59">
        <f t="shared" si="21"/>
        <v>0</v>
      </c>
      <c r="T27" s="47" t="s">
        <v>79</v>
      </c>
      <c r="U27" s="135" t="s">
        <v>15</v>
      </c>
    </row>
    <row r="28" spans="1:21" ht="13.8">
      <c r="A28" s="69"/>
      <c r="C28" s="57" t="s">
        <v>106</v>
      </c>
      <c r="D28" s="57" t="s">
        <v>15</v>
      </c>
      <c r="E28" s="60">
        <v>3</v>
      </c>
      <c r="F28" s="57" t="s">
        <v>79</v>
      </c>
      <c r="G28" s="60"/>
      <c r="H28" s="58">
        <f>IF(G28="A",4,IF(G28="A-",3.75,IF(G28="A/B",3.5,IF(G28="B+",3.25,IF(G28="B",3,IF(G28="B-",2.75,IF(G28="B/C",2.5,IF(G28="C+",2.25,IF(G28="C",2,IF(G28="C-",1.75,IF(G28="C/D",1.5,IF(G28="D",1,0))))))))))))</f>
        <v>0</v>
      </c>
      <c r="I28" s="58">
        <f t="shared" si="12"/>
        <v>0</v>
      </c>
      <c r="J28" s="58" t="str">
        <f t="shared" si="13"/>
        <v>F</v>
      </c>
      <c r="L28" s="133">
        <v>7</v>
      </c>
      <c r="M28" s="57" t="s">
        <v>105</v>
      </c>
      <c r="N28" s="60">
        <v>3</v>
      </c>
      <c r="O28" s="17" t="str">
        <f t="shared" ref="O28" si="25">J28</f>
        <v>F</v>
      </c>
      <c r="P28" s="21"/>
      <c r="Q28" s="58">
        <f t="shared" si="19"/>
        <v>0</v>
      </c>
      <c r="R28" s="58">
        <f t="shared" si="20"/>
        <v>0</v>
      </c>
      <c r="S28" s="58">
        <f t="shared" si="21"/>
        <v>0</v>
      </c>
      <c r="T28" s="47" t="s">
        <v>79</v>
      </c>
      <c r="U28" s="135" t="s">
        <v>15</v>
      </c>
    </row>
    <row r="29" spans="1:21" ht="13.8">
      <c r="A29" s="69"/>
      <c r="C29" s="56" t="s">
        <v>8</v>
      </c>
      <c r="D29" s="56" t="s">
        <v>14</v>
      </c>
      <c r="E29" s="61">
        <v>2</v>
      </c>
      <c r="F29" s="56" t="s">
        <v>79</v>
      </c>
      <c r="G29" s="61"/>
      <c r="H29" s="59">
        <f t="shared" si="22"/>
        <v>0</v>
      </c>
      <c r="I29" s="59">
        <f t="shared" si="12"/>
        <v>0</v>
      </c>
      <c r="J29" s="59" t="str">
        <f t="shared" si="13"/>
        <v>F</v>
      </c>
      <c r="L29" s="133">
        <v>8</v>
      </c>
      <c r="M29" s="56" t="s">
        <v>8</v>
      </c>
      <c r="N29" s="61">
        <v>2</v>
      </c>
      <c r="O29" s="15" t="str">
        <f>J29</f>
        <v>F</v>
      </c>
      <c r="P29" s="21"/>
      <c r="Q29" s="59">
        <f t="shared" si="19"/>
        <v>0</v>
      </c>
      <c r="R29" s="59">
        <f t="shared" si="20"/>
        <v>0</v>
      </c>
      <c r="S29" s="59">
        <f t="shared" si="21"/>
        <v>0</v>
      </c>
      <c r="T29" s="47" t="s">
        <v>79</v>
      </c>
      <c r="U29" s="135" t="s">
        <v>15</v>
      </c>
    </row>
    <row r="30" spans="1:21" ht="13.8">
      <c r="A30" s="69"/>
      <c r="C30" s="57" t="s">
        <v>27</v>
      </c>
      <c r="D30" s="57" t="s">
        <v>16</v>
      </c>
      <c r="E30" s="60">
        <v>3</v>
      </c>
      <c r="F30" s="57" t="s">
        <v>79</v>
      </c>
      <c r="G30" s="60"/>
      <c r="H30" s="58">
        <f t="shared" si="22"/>
        <v>0</v>
      </c>
      <c r="I30" s="58">
        <f t="shared" si="12"/>
        <v>0</v>
      </c>
      <c r="J30" s="58" t="str">
        <f t="shared" si="13"/>
        <v>F</v>
      </c>
      <c r="L30" s="133">
        <v>9</v>
      </c>
      <c r="M30" s="57" t="s">
        <v>27</v>
      </c>
      <c r="N30" s="60">
        <v>3</v>
      </c>
      <c r="O30" s="17" t="str">
        <f t="shared" ref="O30" si="26">J30</f>
        <v>F</v>
      </c>
      <c r="P30" s="21"/>
      <c r="Q30" s="58">
        <f t="shared" si="19"/>
        <v>0</v>
      </c>
      <c r="R30" s="58">
        <f t="shared" ref="R30" si="27">N30*Q30</f>
        <v>0</v>
      </c>
      <c r="S30" s="58">
        <f t="shared" ref="S30" si="28">IF(Q30&gt;0,N30,0)</f>
        <v>0</v>
      </c>
      <c r="T30" s="47" t="s">
        <v>79</v>
      </c>
      <c r="U30" s="135" t="s">
        <v>15</v>
      </c>
    </row>
    <row r="31" spans="1:21">
      <c r="C31" s="11"/>
      <c r="G31" s="21"/>
      <c r="H31" s="21"/>
      <c r="I31" s="21"/>
      <c r="J31" s="21"/>
      <c r="P31" s="21"/>
      <c r="Q31" s="21"/>
      <c r="R31" s="21"/>
      <c r="S31" s="21"/>
    </row>
    <row r="32" spans="1:21" ht="13.8">
      <c r="A32" s="127"/>
      <c r="C32" s="56" t="s">
        <v>107</v>
      </c>
      <c r="D32" s="56" t="s">
        <v>15</v>
      </c>
      <c r="E32" s="61">
        <v>3</v>
      </c>
      <c r="F32" s="56" t="s">
        <v>79</v>
      </c>
      <c r="G32" s="61"/>
      <c r="H32" s="59">
        <f>IF(G32="A",4,IF(G32="A-",3.75,IF(G32="A/B",3.5,IF(G32="B+",3.25,IF(G32="B",3,IF(G32="B-",2.75,IF(G32="B/C",2.5,IF(G32="C+",2.25,IF(G32="C",2,IF(G32="C-",1.75,IF(G32="C/D",1.5,IF(G32="D",1,0))))))))))))</f>
        <v>0</v>
      </c>
      <c r="I32" s="59">
        <f t="shared" si="12"/>
        <v>0</v>
      </c>
      <c r="J32" s="59" t="str">
        <f t="shared" si="13"/>
        <v>F</v>
      </c>
      <c r="L32" s="133">
        <v>1</v>
      </c>
      <c r="M32" s="56" t="s">
        <v>11</v>
      </c>
      <c r="N32" s="61">
        <v>3</v>
      </c>
      <c r="O32" s="15" t="str">
        <f>J32</f>
        <v>F</v>
      </c>
      <c r="P32" s="21"/>
      <c r="Q32" s="59">
        <f t="shared" ref="Q32:Q38" si="29">I32</f>
        <v>0</v>
      </c>
      <c r="R32" s="59">
        <f t="shared" ref="R32:R37" si="30">N32*Q32</f>
        <v>0</v>
      </c>
      <c r="S32" s="59">
        <f t="shared" ref="S32:S37" si="31">IF(Q32&gt;0,N32,0)</f>
        <v>0</v>
      </c>
      <c r="T32" s="47" t="s">
        <v>79</v>
      </c>
      <c r="U32" s="135" t="s">
        <v>16</v>
      </c>
    </row>
    <row r="33" spans="1:21" ht="13.8">
      <c r="A33" s="127"/>
      <c r="C33" s="57" t="s">
        <v>108</v>
      </c>
      <c r="D33" s="57" t="s">
        <v>15</v>
      </c>
      <c r="E33" s="60">
        <v>3</v>
      </c>
      <c r="F33" s="57" t="s">
        <v>79</v>
      </c>
      <c r="G33" s="60"/>
      <c r="H33" s="58">
        <f t="shared" ref="H33" si="32">IF(G33="A",4,IF(G33="A-",3.75,IF(G33="A/B",3.5,IF(G33="B+",3.25,IF(G33="B",3,IF(G33="B-",2.75,IF(G33="B/C",2.5,IF(G33="C+",2.25,IF(G33="C",2,IF(G33="C-",1.75,IF(G33="C/D",1.5,IF(G33="D",1,0))))))))))))</f>
        <v>0</v>
      </c>
      <c r="I33" s="58">
        <f t="shared" si="12"/>
        <v>0</v>
      </c>
      <c r="J33" s="58" t="str">
        <f t="shared" si="13"/>
        <v>F</v>
      </c>
      <c r="L33" s="133">
        <v>2</v>
      </c>
      <c r="M33" s="57" t="s">
        <v>108</v>
      </c>
      <c r="N33" s="60">
        <v>3</v>
      </c>
      <c r="O33" s="17" t="str">
        <f t="shared" ref="O33" si="33">J33</f>
        <v>F</v>
      </c>
      <c r="P33" s="21"/>
      <c r="Q33" s="58">
        <f t="shared" si="29"/>
        <v>0</v>
      </c>
      <c r="R33" s="58">
        <f t="shared" si="30"/>
        <v>0</v>
      </c>
      <c r="S33" s="58">
        <f t="shared" si="31"/>
        <v>0</v>
      </c>
      <c r="T33" s="47" t="s">
        <v>79</v>
      </c>
      <c r="U33" s="135" t="s">
        <v>16</v>
      </c>
    </row>
    <row r="34" spans="1:21" ht="13.8">
      <c r="A34" s="127"/>
      <c r="C34" s="56" t="s">
        <v>110</v>
      </c>
      <c r="D34" s="56" t="s">
        <v>14</v>
      </c>
      <c r="E34" s="61">
        <v>2</v>
      </c>
      <c r="F34" s="56" t="s">
        <v>79</v>
      </c>
      <c r="G34" s="61"/>
      <c r="H34" s="59">
        <f t="shared" ref="H34:H38" si="34">IF(G34="A",4,IF(G34="A-",3.75,IF(G34="A/B",3.5,IF(G34="B+",3.25,IF(G34="B",3,IF(G34="B-",2.75,IF(G34="B/C",2.5,IF(G34="C+",2.25,IF(G34="C",2,IF(G34="C-",1.75,IF(G34="C/D",1.5,IF(G34="D",1,0))))))))))))</f>
        <v>0</v>
      </c>
      <c r="I34" s="59">
        <f t="shared" si="12"/>
        <v>0</v>
      </c>
      <c r="J34" s="59" t="str">
        <f t="shared" si="13"/>
        <v>F</v>
      </c>
      <c r="L34" s="133">
        <v>3</v>
      </c>
      <c r="M34" s="56" t="s">
        <v>109</v>
      </c>
      <c r="N34" s="61">
        <v>3</v>
      </c>
      <c r="O34" s="15" t="str">
        <f>J34</f>
        <v>F</v>
      </c>
      <c r="P34" s="21"/>
      <c r="Q34" s="59">
        <f t="shared" si="29"/>
        <v>0</v>
      </c>
      <c r="R34" s="59">
        <f t="shared" si="30"/>
        <v>0</v>
      </c>
      <c r="S34" s="59">
        <f t="shared" si="31"/>
        <v>0</v>
      </c>
      <c r="T34" s="47" t="s">
        <v>79</v>
      </c>
      <c r="U34" s="135" t="s">
        <v>16</v>
      </c>
    </row>
    <row r="35" spans="1:21" ht="13.8">
      <c r="A35" s="127"/>
      <c r="C35" s="57" t="s">
        <v>111</v>
      </c>
      <c r="D35" s="57" t="s">
        <v>17</v>
      </c>
      <c r="E35" s="60">
        <v>3</v>
      </c>
      <c r="F35" s="57" t="s">
        <v>79</v>
      </c>
      <c r="G35" s="60"/>
      <c r="H35" s="58">
        <f t="shared" si="34"/>
        <v>0</v>
      </c>
      <c r="I35" s="58">
        <f t="shared" si="12"/>
        <v>0</v>
      </c>
      <c r="J35" s="58" t="str">
        <f t="shared" si="13"/>
        <v>F</v>
      </c>
      <c r="L35" s="133">
        <v>4</v>
      </c>
      <c r="M35" s="57" t="s">
        <v>111</v>
      </c>
      <c r="N35" s="60">
        <v>3</v>
      </c>
      <c r="O35" s="17" t="str">
        <f t="shared" ref="O35" si="35">J35</f>
        <v>F</v>
      </c>
      <c r="P35" s="21"/>
      <c r="Q35" s="58">
        <f t="shared" si="29"/>
        <v>0</v>
      </c>
      <c r="R35" s="58">
        <f t="shared" si="30"/>
        <v>0</v>
      </c>
      <c r="S35" s="58">
        <f t="shared" si="31"/>
        <v>0</v>
      </c>
      <c r="T35" s="47" t="s">
        <v>79</v>
      </c>
      <c r="U35" s="135" t="s">
        <v>16</v>
      </c>
    </row>
    <row r="36" spans="1:21" ht="27.6">
      <c r="A36" s="127"/>
      <c r="C36" s="56" t="s">
        <v>23</v>
      </c>
      <c r="D36" s="56" t="s">
        <v>16</v>
      </c>
      <c r="E36" s="61">
        <v>3</v>
      </c>
      <c r="F36" s="56" t="s">
        <v>79</v>
      </c>
      <c r="G36" s="61"/>
      <c r="H36" s="59">
        <f t="shared" si="34"/>
        <v>0</v>
      </c>
      <c r="I36" s="59">
        <f t="shared" si="12"/>
        <v>0</v>
      </c>
      <c r="J36" s="59" t="str">
        <f t="shared" si="13"/>
        <v>F</v>
      </c>
      <c r="L36" s="133">
        <v>5</v>
      </c>
      <c r="M36" s="56" t="s">
        <v>112</v>
      </c>
      <c r="N36" s="61">
        <v>3</v>
      </c>
      <c r="O36" s="15" t="str">
        <f>J36</f>
        <v>F</v>
      </c>
      <c r="P36" s="21"/>
      <c r="Q36" s="59">
        <f t="shared" si="29"/>
        <v>0</v>
      </c>
      <c r="R36" s="59">
        <f t="shared" si="30"/>
        <v>0</v>
      </c>
      <c r="S36" s="59">
        <f t="shared" si="31"/>
        <v>0</v>
      </c>
      <c r="T36" s="47" t="s">
        <v>79</v>
      </c>
      <c r="U36" s="135" t="s">
        <v>16</v>
      </c>
    </row>
    <row r="37" spans="1:21" ht="13.8">
      <c r="A37" s="127"/>
      <c r="C37" s="57" t="s">
        <v>113</v>
      </c>
      <c r="D37" s="57" t="s">
        <v>16</v>
      </c>
      <c r="E37" s="60">
        <v>3</v>
      </c>
      <c r="F37" s="57" t="s">
        <v>79</v>
      </c>
      <c r="G37" s="60"/>
      <c r="H37" s="58">
        <f t="shared" si="34"/>
        <v>0</v>
      </c>
      <c r="I37" s="58">
        <f t="shared" si="12"/>
        <v>0</v>
      </c>
      <c r="J37" s="58" t="str">
        <f t="shared" si="13"/>
        <v>F</v>
      </c>
      <c r="L37" s="133">
        <v>6</v>
      </c>
      <c r="M37" s="57" t="s">
        <v>113</v>
      </c>
      <c r="N37" s="60">
        <v>3</v>
      </c>
      <c r="O37" s="17" t="str">
        <f t="shared" ref="O37" si="36">J37</f>
        <v>F</v>
      </c>
      <c r="P37" s="21"/>
      <c r="Q37" s="58">
        <f t="shared" si="29"/>
        <v>0</v>
      </c>
      <c r="R37" s="58">
        <f t="shared" si="30"/>
        <v>0</v>
      </c>
      <c r="S37" s="58">
        <f t="shared" si="31"/>
        <v>0</v>
      </c>
      <c r="T37" s="47" t="s">
        <v>79</v>
      </c>
      <c r="U37" s="135" t="s">
        <v>16</v>
      </c>
    </row>
    <row r="38" spans="1:21" ht="13.8">
      <c r="A38" s="127"/>
      <c r="C38" s="56" t="s">
        <v>115</v>
      </c>
      <c r="D38" s="56" t="s">
        <v>16</v>
      </c>
      <c r="E38" s="61">
        <v>3</v>
      </c>
      <c r="F38" s="56" t="s">
        <v>79</v>
      </c>
      <c r="G38" s="61"/>
      <c r="H38" s="59">
        <f t="shared" si="34"/>
        <v>0</v>
      </c>
      <c r="I38" s="59">
        <f t="shared" si="12"/>
        <v>0</v>
      </c>
      <c r="J38" s="59" t="str">
        <f t="shared" si="13"/>
        <v>F</v>
      </c>
      <c r="L38" s="133">
        <v>7</v>
      </c>
      <c r="M38" s="56" t="s">
        <v>114</v>
      </c>
      <c r="N38" s="61">
        <v>3</v>
      </c>
      <c r="O38" s="15" t="str">
        <f>J38</f>
        <v>F</v>
      </c>
      <c r="P38" s="21"/>
      <c r="Q38" s="59">
        <f t="shared" si="29"/>
        <v>0</v>
      </c>
      <c r="R38" s="59">
        <f t="shared" ref="R38" si="37">N38*Q38</f>
        <v>0</v>
      </c>
      <c r="S38" s="59">
        <f t="shared" ref="S38" si="38">IF(Q38&gt;0,N38,0)</f>
        <v>0</v>
      </c>
      <c r="T38" s="47" t="s">
        <v>79</v>
      </c>
      <c r="U38" s="135" t="s">
        <v>16</v>
      </c>
    </row>
    <row r="39" spans="1:21" ht="13.8">
      <c r="A39" s="127"/>
      <c r="C39" s="75"/>
      <c r="D39" s="75"/>
      <c r="E39" s="76"/>
      <c r="F39" s="75"/>
      <c r="G39" s="76"/>
      <c r="H39" s="77"/>
      <c r="I39" s="77"/>
      <c r="J39" s="77"/>
      <c r="K39" s="78"/>
      <c r="L39" s="133">
        <v>8</v>
      </c>
      <c r="M39" s="46" t="s">
        <v>116</v>
      </c>
      <c r="N39" s="173">
        <v>3</v>
      </c>
      <c r="P39" s="21"/>
      <c r="Q39" s="21"/>
      <c r="R39" s="21"/>
      <c r="S39" s="21"/>
      <c r="T39" s="136" t="s">
        <v>134</v>
      </c>
      <c r="U39" s="84" t="s">
        <v>16</v>
      </c>
    </row>
    <row r="40" spans="1:21">
      <c r="C40" s="11"/>
      <c r="G40" s="21"/>
      <c r="H40" s="21"/>
      <c r="I40" s="21"/>
      <c r="J40" s="21"/>
      <c r="P40" s="21"/>
      <c r="Q40" s="21"/>
      <c r="R40" s="21"/>
      <c r="S40" s="21"/>
    </row>
    <row r="41" spans="1:21" ht="13.8" customHeight="1">
      <c r="A41" s="129"/>
      <c r="C41" s="56" t="s">
        <v>3</v>
      </c>
      <c r="D41" s="56" t="s">
        <v>13</v>
      </c>
      <c r="E41" s="61">
        <v>2</v>
      </c>
      <c r="F41" s="56" t="s">
        <v>79</v>
      </c>
      <c r="G41" s="61"/>
      <c r="H41" s="59">
        <f t="shared" ref="H41:H49" si="39">IF(G41="A",4,IF(G41="A-",3.75,IF(G41="A/B",3.5,IF(G41="B+",3.25,IF(G41="B",3,IF(G41="B-",2.75,IF(G41="B/C",2.5,IF(G41="C+",2.25,IF(G41="C",2,IF(G41="C-",1.75,IF(G41="C/D",1.5,IF(G41="D",1,0))))))))))))</f>
        <v>0</v>
      </c>
      <c r="I41" s="59">
        <f t="shared" si="12"/>
        <v>0</v>
      </c>
      <c r="J41" s="59" t="str">
        <f t="shared" si="13"/>
        <v>F</v>
      </c>
      <c r="L41" s="133">
        <v>1</v>
      </c>
      <c r="M41" s="56" t="s">
        <v>117</v>
      </c>
      <c r="N41" s="61">
        <v>3</v>
      </c>
      <c r="O41" s="61" t="str">
        <f t="shared" ref="O41:O49" si="40">J41</f>
        <v>F</v>
      </c>
      <c r="P41" s="21"/>
      <c r="Q41" s="61">
        <f t="shared" ref="Q41:Q49" si="41">I41</f>
        <v>0</v>
      </c>
      <c r="R41" s="61">
        <f t="shared" ref="R41:R49" si="42">N41*Q41</f>
        <v>0</v>
      </c>
      <c r="S41" s="61">
        <f t="shared" ref="S41:S49" si="43">IF(Q41&gt;0,N41,0)</f>
        <v>0</v>
      </c>
      <c r="T41" s="47" t="s">
        <v>79</v>
      </c>
      <c r="U41" s="135" t="s">
        <v>17</v>
      </c>
    </row>
    <row r="42" spans="1:21" ht="13.8">
      <c r="A42" s="129"/>
      <c r="C42" s="63" t="s">
        <v>119</v>
      </c>
      <c r="D42" s="63" t="s">
        <v>16</v>
      </c>
      <c r="E42" s="65">
        <v>3</v>
      </c>
      <c r="F42" s="63" t="s">
        <v>79</v>
      </c>
      <c r="G42" s="142"/>
      <c r="H42" s="64">
        <f t="shared" si="39"/>
        <v>0</v>
      </c>
      <c r="I42" s="206">
        <f>MAX(H42:H43)</f>
        <v>0</v>
      </c>
      <c r="J42" s="206" t="str">
        <f>VLOOKUP(I42,$D$115:$E$128,2)</f>
        <v>F</v>
      </c>
      <c r="L42" s="133">
        <v>2</v>
      </c>
      <c r="M42" s="208" t="s">
        <v>118</v>
      </c>
      <c r="N42" s="204">
        <v>3</v>
      </c>
      <c r="O42" s="204" t="str">
        <f t="shared" si="40"/>
        <v>F</v>
      </c>
      <c r="P42" s="21"/>
      <c r="Q42" s="202">
        <f t="shared" si="41"/>
        <v>0</v>
      </c>
      <c r="R42" s="202">
        <f t="shared" si="42"/>
        <v>0</v>
      </c>
      <c r="S42" s="202">
        <f t="shared" si="43"/>
        <v>0</v>
      </c>
      <c r="T42" s="47" t="s">
        <v>79</v>
      </c>
      <c r="U42" s="47" t="s">
        <v>17</v>
      </c>
    </row>
    <row r="43" spans="1:21" ht="13.8">
      <c r="A43" s="129"/>
      <c r="C43" s="63" t="s">
        <v>30</v>
      </c>
      <c r="D43" s="63" t="s">
        <v>18</v>
      </c>
      <c r="E43" s="65">
        <v>3</v>
      </c>
      <c r="F43" s="63" t="s">
        <v>79</v>
      </c>
      <c r="G43" s="142"/>
      <c r="H43" s="64">
        <f t="shared" si="39"/>
        <v>0</v>
      </c>
      <c r="I43" s="207"/>
      <c r="J43" s="207"/>
      <c r="M43" s="209"/>
      <c r="N43" s="205"/>
      <c r="O43" s="205">
        <f t="shared" si="40"/>
        <v>0</v>
      </c>
      <c r="P43" s="21"/>
      <c r="Q43" s="202">
        <f t="shared" si="41"/>
        <v>0</v>
      </c>
      <c r="R43" s="202">
        <f t="shared" si="42"/>
        <v>0</v>
      </c>
      <c r="S43" s="202">
        <f t="shared" si="43"/>
        <v>0</v>
      </c>
      <c r="T43" s="47"/>
      <c r="U43" s="47"/>
    </row>
    <row r="44" spans="1:21" ht="13.8">
      <c r="A44" s="129"/>
      <c r="C44" s="56" t="s">
        <v>120</v>
      </c>
      <c r="D44" s="56" t="s">
        <v>17</v>
      </c>
      <c r="E44" s="61">
        <v>3</v>
      </c>
      <c r="F44" s="56" t="s">
        <v>79</v>
      </c>
      <c r="G44" s="61"/>
      <c r="H44" s="59">
        <f t="shared" si="39"/>
        <v>0</v>
      </c>
      <c r="I44" s="59">
        <f t="shared" si="12"/>
        <v>0</v>
      </c>
      <c r="J44" s="59" t="str">
        <f t="shared" si="13"/>
        <v>F</v>
      </c>
      <c r="L44" s="133">
        <v>3</v>
      </c>
      <c r="M44" s="56" t="s">
        <v>120</v>
      </c>
      <c r="N44" s="61">
        <v>3</v>
      </c>
      <c r="O44" s="61" t="str">
        <f>J44</f>
        <v>F</v>
      </c>
      <c r="P44" s="21"/>
      <c r="Q44" s="61">
        <f t="shared" si="41"/>
        <v>0</v>
      </c>
      <c r="R44" s="61">
        <f t="shared" si="42"/>
        <v>0</v>
      </c>
      <c r="S44" s="61">
        <f t="shared" si="43"/>
        <v>0</v>
      </c>
      <c r="T44" s="47" t="s">
        <v>79</v>
      </c>
      <c r="U44" s="47" t="s">
        <v>17</v>
      </c>
    </row>
    <row r="45" spans="1:21" ht="13.8">
      <c r="A45" s="129"/>
      <c r="C45" s="57" t="s">
        <v>122</v>
      </c>
      <c r="D45" s="57" t="s">
        <v>18</v>
      </c>
      <c r="E45" s="60">
        <v>3</v>
      </c>
      <c r="F45" s="57" t="s">
        <v>79</v>
      </c>
      <c r="G45" s="60"/>
      <c r="H45" s="58">
        <f t="shared" si="39"/>
        <v>0</v>
      </c>
      <c r="I45" s="58">
        <f t="shared" si="12"/>
        <v>0</v>
      </c>
      <c r="J45" s="58" t="str">
        <f t="shared" si="13"/>
        <v>F</v>
      </c>
      <c r="L45" s="133">
        <v>4</v>
      </c>
      <c r="M45" s="57" t="s">
        <v>121</v>
      </c>
      <c r="N45" s="60">
        <v>3</v>
      </c>
      <c r="O45" s="60" t="str">
        <f t="shared" si="40"/>
        <v>F</v>
      </c>
      <c r="P45" s="21"/>
      <c r="Q45" s="60">
        <f t="shared" si="41"/>
        <v>0</v>
      </c>
      <c r="R45" s="60">
        <f t="shared" si="42"/>
        <v>0</v>
      </c>
      <c r="S45" s="60">
        <f t="shared" si="43"/>
        <v>0</v>
      </c>
      <c r="T45" s="47" t="s">
        <v>79</v>
      </c>
      <c r="U45" s="47" t="s">
        <v>17</v>
      </c>
    </row>
    <row r="46" spans="1:21" ht="13.8">
      <c r="A46" s="129"/>
      <c r="C46" s="56" t="s">
        <v>25</v>
      </c>
      <c r="D46" s="56" t="s">
        <v>17</v>
      </c>
      <c r="E46" s="61">
        <v>3</v>
      </c>
      <c r="F46" s="56" t="s">
        <v>79</v>
      </c>
      <c r="G46" s="61"/>
      <c r="H46" s="59">
        <f t="shared" si="39"/>
        <v>0</v>
      </c>
      <c r="I46" s="59">
        <f t="shared" si="12"/>
        <v>0</v>
      </c>
      <c r="J46" s="59" t="str">
        <f t="shared" si="13"/>
        <v>F</v>
      </c>
      <c r="L46" s="133">
        <v>5</v>
      </c>
      <c r="M46" s="56" t="s">
        <v>123</v>
      </c>
      <c r="N46" s="61">
        <v>3</v>
      </c>
      <c r="O46" s="61" t="str">
        <f t="shared" si="40"/>
        <v>F</v>
      </c>
      <c r="P46" s="21"/>
      <c r="Q46" s="61">
        <f t="shared" si="41"/>
        <v>0</v>
      </c>
      <c r="R46" s="61">
        <f t="shared" si="42"/>
        <v>0</v>
      </c>
      <c r="S46" s="61">
        <f t="shared" si="43"/>
        <v>0</v>
      </c>
      <c r="T46" s="47" t="s">
        <v>79</v>
      </c>
      <c r="U46" s="47" t="s">
        <v>17</v>
      </c>
    </row>
    <row r="47" spans="1:21" ht="13.8" customHeight="1">
      <c r="A47" s="129"/>
      <c r="C47" s="63" t="s">
        <v>125</v>
      </c>
      <c r="D47" s="63" t="s">
        <v>17</v>
      </c>
      <c r="E47" s="65">
        <v>3</v>
      </c>
      <c r="F47" s="63" t="s">
        <v>79</v>
      </c>
      <c r="G47" s="142"/>
      <c r="H47" s="64">
        <f t="shared" si="39"/>
        <v>0</v>
      </c>
      <c r="I47" s="206">
        <f>MAX(H47:H48)</f>
        <v>0</v>
      </c>
      <c r="J47" s="206" t="str">
        <f>VLOOKUP(I47,$D$115:$E$128,2)</f>
        <v>F</v>
      </c>
      <c r="L47" s="133">
        <v>6</v>
      </c>
      <c r="M47" s="208" t="s">
        <v>124</v>
      </c>
      <c r="N47" s="204">
        <v>3</v>
      </c>
      <c r="O47" s="204" t="str">
        <f t="shared" si="40"/>
        <v>F</v>
      </c>
      <c r="P47" s="21"/>
      <c r="Q47" s="202">
        <f t="shared" si="41"/>
        <v>0</v>
      </c>
      <c r="R47" s="202">
        <f>N47*Q47</f>
        <v>0</v>
      </c>
      <c r="S47" s="202">
        <f t="shared" si="43"/>
        <v>0</v>
      </c>
      <c r="T47" s="203" t="s">
        <v>79</v>
      </c>
      <c r="U47" s="203" t="s">
        <v>17</v>
      </c>
    </row>
    <row r="48" spans="1:21" ht="13.8">
      <c r="A48" s="129"/>
      <c r="C48" s="63" t="s">
        <v>126</v>
      </c>
      <c r="D48" s="63" t="s">
        <v>18</v>
      </c>
      <c r="E48" s="65">
        <v>3</v>
      </c>
      <c r="F48" s="63" t="s">
        <v>79</v>
      </c>
      <c r="G48" s="142"/>
      <c r="H48" s="64">
        <f t="shared" si="39"/>
        <v>0</v>
      </c>
      <c r="I48" s="207"/>
      <c r="J48" s="207"/>
      <c r="M48" s="209"/>
      <c r="N48" s="205"/>
      <c r="O48" s="205">
        <f t="shared" si="40"/>
        <v>0</v>
      </c>
      <c r="P48" s="21"/>
      <c r="Q48" s="202">
        <f t="shared" si="41"/>
        <v>0</v>
      </c>
      <c r="R48" s="202">
        <f t="shared" si="42"/>
        <v>0</v>
      </c>
      <c r="S48" s="202">
        <f t="shared" si="43"/>
        <v>0</v>
      </c>
      <c r="T48" s="203"/>
      <c r="U48" s="203"/>
    </row>
    <row r="49" spans="1:21" ht="13.8">
      <c r="A49" s="129"/>
      <c r="C49" s="56" t="s">
        <v>127</v>
      </c>
      <c r="D49" s="56" t="s">
        <v>14</v>
      </c>
      <c r="E49" s="61">
        <v>3</v>
      </c>
      <c r="F49" s="56" t="s">
        <v>79</v>
      </c>
      <c r="G49" s="61"/>
      <c r="H49" s="59">
        <f t="shared" si="39"/>
        <v>0</v>
      </c>
      <c r="I49" s="59">
        <f t="shared" si="12"/>
        <v>0</v>
      </c>
      <c r="J49" s="59" t="str">
        <f t="shared" si="13"/>
        <v>F</v>
      </c>
      <c r="L49" s="29">
        <v>7</v>
      </c>
      <c r="M49" s="56" t="s">
        <v>24</v>
      </c>
      <c r="N49" s="61">
        <v>3</v>
      </c>
      <c r="O49" s="61" t="str">
        <f t="shared" si="40"/>
        <v>F</v>
      </c>
      <c r="P49" s="21"/>
      <c r="Q49" s="61">
        <f t="shared" si="41"/>
        <v>0</v>
      </c>
      <c r="R49" s="61">
        <f t="shared" si="42"/>
        <v>0</v>
      </c>
      <c r="S49" s="61">
        <f t="shared" si="43"/>
        <v>0</v>
      </c>
      <c r="T49" s="47" t="s">
        <v>79</v>
      </c>
      <c r="U49" s="47" t="s">
        <v>17</v>
      </c>
    </row>
    <row r="50" spans="1:21" ht="13.8">
      <c r="A50" s="78"/>
      <c r="B50" s="78"/>
      <c r="C50" s="75"/>
      <c r="D50" s="75"/>
      <c r="E50" s="76"/>
      <c r="F50" s="75"/>
      <c r="G50" s="76"/>
      <c r="H50" s="77"/>
      <c r="I50" s="77"/>
      <c r="J50" s="77"/>
      <c r="K50" s="78"/>
      <c r="L50" s="78">
        <v>8</v>
      </c>
      <c r="M50" s="46" t="s">
        <v>128</v>
      </c>
      <c r="N50" s="173">
        <v>3</v>
      </c>
      <c r="P50" s="21"/>
      <c r="Q50" s="137"/>
      <c r="R50" s="137"/>
      <c r="S50" s="137"/>
      <c r="T50" s="47" t="s">
        <v>134</v>
      </c>
      <c r="U50" s="135" t="s">
        <v>17</v>
      </c>
    </row>
    <row r="51" spans="1:21">
      <c r="G51" s="21"/>
      <c r="H51" s="21"/>
      <c r="I51" s="21"/>
      <c r="J51" s="21"/>
      <c r="P51" s="21"/>
      <c r="Q51" s="21"/>
      <c r="R51" s="21"/>
      <c r="S51" s="21"/>
    </row>
    <row r="52" spans="1:21">
      <c r="C52" s="11"/>
      <c r="G52" s="21"/>
      <c r="H52" s="21"/>
      <c r="I52" s="21"/>
      <c r="J52" s="21"/>
      <c r="P52" s="21"/>
      <c r="Q52" s="21"/>
      <c r="R52" s="21"/>
      <c r="S52" s="21"/>
    </row>
    <row r="53" spans="1:21" ht="13.8">
      <c r="A53" s="128"/>
      <c r="C53" s="56" t="s">
        <v>6</v>
      </c>
      <c r="D53" s="56" t="s">
        <v>18</v>
      </c>
      <c r="E53" s="56">
        <v>2</v>
      </c>
      <c r="F53" s="56" t="s">
        <v>77</v>
      </c>
      <c r="G53" s="61"/>
      <c r="H53" s="59">
        <f>IF(G53="A",4,IF(G53="A-",3.75,IF(G53="A/B",3.5,IF(G53="B+",3.25,IF(G53="B",3,IF(G53="B-",2.75,IF(G53="B/C",2.5,IF(G53="C+",2.25,IF(G53="C",2,IF(G53="C-",1.75,IF(G53="C/D",1.5,IF(G53="D",1,0))))))))))))</f>
        <v>0</v>
      </c>
      <c r="I53" s="59">
        <f t="shared" ref="I53:I56" si="44">H53</f>
        <v>0</v>
      </c>
      <c r="J53" s="59" t="str">
        <f t="shared" ref="J53:J56" si="45">VLOOKUP(I53,$D$115:$E$128,2)</f>
        <v>F</v>
      </c>
      <c r="L53" s="29">
        <v>1</v>
      </c>
      <c r="M53" s="56" t="s">
        <v>130</v>
      </c>
      <c r="N53" s="61">
        <v>2</v>
      </c>
      <c r="O53" s="61" t="str">
        <f>J53</f>
        <v>F</v>
      </c>
      <c r="P53" s="21"/>
      <c r="Q53" s="61">
        <f>I53</f>
        <v>0</v>
      </c>
      <c r="R53" s="61">
        <f t="shared" ref="R53:R55" si="46">N53*Q53</f>
        <v>0</v>
      </c>
      <c r="S53" s="61">
        <f t="shared" ref="S53:S55" si="47">IF(Q53&gt;0,N53,0)</f>
        <v>0</v>
      </c>
      <c r="T53" s="47" t="s">
        <v>87</v>
      </c>
      <c r="U53" s="21" t="s">
        <v>18</v>
      </c>
    </row>
    <row r="54" spans="1:21" ht="13.8">
      <c r="A54" s="128"/>
      <c r="C54" s="57" t="s">
        <v>0</v>
      </c>
      <c r="D54" s="57" t="s">
        <v>18</v>
      </c>
      <c r="E54" s="57">
        <v>3</v>
      </c>
      <c r="F54" s="57" t="s">
        <v>77</v>
      </c>
      <c r="G54" s="60"/>
      <c r="H54" s="58">
        <f>IF(G54="A",4,IF(G54="A-",3.75,IF(G54="A/B",3.5,IF(G54="B+",3.25,IF(G54="B",3,IF(G54="B-",2.75,IF(G54="B/C",2.5,IF(G54="C+",2.25,IF(G54="C",2,IF(G54="C-",1.75,IF(G54="C/D",1.5,IF(G54="D",1,0))))))))))))</f>
        <v>0</v>
      </c>
      <c r="I54" s="58">
        <f t="shared" si="44"/>
        <v>0</v>
      </c>
      <c r="J54" s="58" t="str">
        <f t="shared" si="45"/>
        <v>F</v>
      </c>
      <c r="L54" s="133">
        <v>2</v>
      </c>
      <c r="M54" s="57" t="s">
        <v>0</v>
      </c>
      <c r="N54" s="60">
        <v>2</v>
      </c>
      <c r="O54" s="60" t="str">
        <f t="shared" ref="O54:O55" si="48">J54</f>
        <v>F</v>
      </c>
      <c r="P54" s="21"/>
      <c r="Q54" s="60">
        <f>I54</f>
        <v>0</v>
      </c>
      <c r="R54" s="60">
        <f t="shared" si="46"/>
        <v>0</v>
      </c>
      <c r="S54" s="60">
        <f t="shared" si="47"/>
        <v>0</v>
      </c>
      <c r="T54" s="47" t="s">
        <v>87</v>
      </c>
      <c r="U54" s="85" t="s">
        <v>18</v>
      </c>
    </row>
    <row r="55" spans="1:21" ht="13.8">
      <c r="A55" s="128"/>
      <c r="C55" s="56" t="s">
        <v>131</v>
      </c>
      <c r="D55" s="56" t="s">
        <v>18</v>
      </c>
      <c r="E55" s="56">
        <v>4</v>
      </c>
      <c r="F55" s="56" t="s">
        <v>79</v>
      </c>
      <c r="G55" s="61"/>
      <c r="H55" s="59">
        <f t="shared" ref="H55:H56" si="49">IF(G55="A",4,IF(G55="A-",3.75,IF(G55="A/B",3.5,IF(G55="B+",3.25,IF(G55="B",3,IF(G55="B-",2.75,IF(G55="B/C",2.5,IF(G55="C+",2.25,IF(G55="C",2,IF(G55="C-",1.75,IF(G55="C/D",1.5,IF(G55="D",1,0))))))))))))</f>
        <v>0</v>
      </c>
      <c r="I55" s="59">
        <f t="shared" si="44"/>
        <v>0</v>
      </c>
      <c r="J55" s="59" t="str">
        <f t="shared" si="45"/>
        <v>F</v>
      </c>
      <c r="L55" s="133">
        <v>3</v>
      </c>
      <c r="M55" s="56" t="s">
        <v>131</v>
      </c>
      <c r="N55" s="61">
        <v>4</v>
      </c>
      <c r="O55" s="61" t="str">
        <f t="shared" si="48"/>
        <v>F</v>
      </c>
      <c r="P55" s="21"/>
      <c r="Q55" s="61">
        <f>I55</f>
        <v>0</v>
      </c>
      <c r="R55" s="61">
        <f t="shared" si="46"/>
        <v>0</v>
      </c>
      <c r="S55" s="61">
        <f t="shared" si="47"/>
        <v>0</v>
      </c>
      <c r="T55" s="47" t="s">
        <v>132</v>
      </c>
      <c r="U55" s="85" t="s">
        <v>18</v>
      </c>
    </row>
    <row r="56" spans="1:21" ht="13.8">
      <c r="A56" s="128"/>
      <c r="C56" s="57" t="s">
        <v>9</v>
      </c>
      <c r="D56" s="57" t="s">
        <v>18</v>
      </c>
      <c r="E56" s="57">
        <v>3</v>
      </c>
      <c r="F56" s="57" t="s">
        <v>79</v>
      </c>
      <c r="G56" s="60"/>
      <c r="H56" s="58">
        <f t="shared" si="49"/>
        <v>0</v>
      </c>
      <c r="I56" s="58">
        <f t="shared" si="44"/>
        <v>0</v>
      </c>
      <c r="J56" s="58" t="str">
        <f t="shared" si="45"/>
        <v>F</v>
      </c>
      <c r="L56" s="133">
        <v>4</v>
      </c>
      <c r="M56" s="57" t="s">
        <v>9</v>
      </c>
      <c r="N56" s="60">
        <v>3</v>
      </c>
      <c r="O56" s="60" t="str">
        <f t="shared" ref="O56" si="50">J56</f>
        <v>F</v>
      </c>
      <c r="P56" s="21"/>
      <c r="Q56" s="60">
        <f>I56</f>
        <v>0</v>
      </c>
      <c r="R56" s="60">
        <f t="shared" ref="R56" si="51">N56*Q56</f>
        <v>0</v>
      </c>
      <c r="S56" s="60">
        <f t="shared" ref="S56" si="52">IF(Q56&gt;0,N56,0)</f>
        <v>0</v>
      </c>
      <c r="T56" s="47" t="s">
        <v>79</v>
      </c>
      <c r="U56" s="85" t="s">
        <v>18</v>
      </c>
    </row>
    <row r="57" spans="1:21" ht="13.8">
      <c r="C57" s="11"/>
      <c r="G57" s="21"/>
      <c r="H57" s="21"/>
      <c r="I57" s="21"/>
      <c r="J57" s="21"/>
      <c r="L57" s="133">
        <v>5</v>
      </c>
      <c r="M57" s="46" t="s">
        <v>133</v>
      </c>
      <c r="N57" s="173">
        <v>3</v>
      </c>
      <c r="P57" s="21"/>
      <c r="Q57" s="21"/>
      <c r="R57" s="21"/>
      <c r="S57" s="21"/>
      <c r="T57" s="47" t="s">
        <v>134</v>
      </c>
      <c r="U57" s="85" t="s">
        <v>18</v>
      </c>
    </row>
    <row r="58" spans="1:21" ht="13.8">
      <c r="C58" s="11"/>
      <c r="G58" s="21"/>
      <c r="H58" s="21"/>
      <c r="I58" s="21"/>
      <c r="J58" s="21"/>
      <c r="L58" s="133">
        <v>6</v>
      </c>
      <c r="M58" s="46" t="s">
        <v>135</v>
      </c>
      <c r="N58" s="173">
        <v>3</v>
      </c>
      <c r="P58" s="21"/>
      <c r="Q58" s="21"/>
      <c r="R58" s="21"/>
      <c r="S58" s="21"/>
      <c r="T58" s="47" t="s">
        <v>134</v>
      </c>
      <c r="U58" s="85" t="s">
        <v>18</v>
      </c>
    </row>
    <row r="59" spans="1:21" ht="13.8">
      <c r="C59" s="11"/>
      <c r="G59" s="21"/>
      <c r="H59" s="21"/>
      <c r="I59" s="21"/>
      <c r="J59" s="21"/>
      <c r="L59" s="133">
        <v>7</v>
      </c>
      <c r="M59" s="46" t="s">
        <v>136</v>
      </c>
      <c r="N59" s="173">
        <v>3</v>
      </c>
      <c r="P59" s="21"/>
      <c r="Q59" s="21"/>
      <c r="R59" s="21"/>
      <c r="S59" s="21"/>
      <c r="T59" s="47" t="s">
        <v>134</v>
      </c>
      <c r="U59" s="85" t="s">
        <v>18</v>
      </c>
    </row>
    <row r="60" spans="1:21" ht="13.8">
      <c r="C60" s="11"/>
      <c r="G60" s="21"/>
      <c r="H60" s="21"/>
      <c r="I60" s="21"/>
      <c r="J60" s="21"/>
      <c r="L60" s="133">
        <v>8</v>
      </c>
      <c r="M60" s="46" t="s">
        <v>137</v>
      </c>
      <c r="N60" s="173">
        <v>3</v>
      </c>
      <c r="P60" s="21"/>
      <c r="Q60" s="21"/>
      <c r="R60" s="21"/>
      <c r="S60" s="21"/>
      <c r="T60" s="47" t="s">
        <v>134</v>
      </c>
      <c r="U60" s="85" t="s">
        <v>18</v>
      </c>
    </row>
    <row r="61" spans="1:21" ht="13.8">
      <c r="C61" s="11"/>
      <c r="G61" s="21"/>
      <c r="H61" s="21"/>
      <c r="I61" s="21"/>
      <c r="J61" s="21"/>
      <c r="M61" s="44"/>
      <c r="N61" s="45"/>
      <c r="P61" s="21"/>
      <c r="Q61" s="21"/>
      <c r="R61" s="21"/>
      <c r="S61" s="21"/>
      <c r="T61" s="45"/>
    </row>
    <row r="62" spans="1:21" ht="13.8">
      <c r="C62" s="11"/>
      <c r="G62" s="21"/>
      <c r="H62" s="21"/>
      <c r="I62" s="21"/>
      <c r="J62" s="21"/>
      <c r="M62" s="44"/>
      <c r="N62" s="45"/>
      <c r="P62" s="21"/>
      <c r="Q62" s="21"/>
      <c r="R62" s="21"/>
      <c r="S62" s="21"/>
      <c r="T62" s="45"/>
    </row>
    <row r="63" spans="1:21" ht="13.8">
      <c r="C63" s="11"/>
      <c r="G63" s="21"/>
      <c r="H63" s="21"/>
      <c r="I63" s="21"/>
      <c r="J63" s="21"/>
      <c r="M63" s="44"/>
      <c r="N63" s="45"/>
      <c r="P63" s="21"/>
      <c r="Q63" s="21"/>
      <c r="R63" s="21"/>
      <c r="S63" s="21"/>
      <c r="T63" s="45"/>
    </row>
    <row r="64" spans="1:21" ht="13.8">
      <c r="C64" s="11"/>
      <c r="G64" s="21"/>
      <c r="H64" s="21"/>
      <c r="I64" s="21"/>
      <c r="J64" s="21"/>
      <c r="M64" s="44"/>
      <c r="N64" s="45"/>
      <c r="P64" s="21"/>
      <c r="Q64" s="21"/>
      <c r="R64" s="21"/>
      <c r="S64" s="21"/>
      <c r="T64" s="45"/>
    </row>
    <row r="65" spans="3:21" ht="14.4" thickBot="1">
      <c r="C65" s="56" t="s">
        <v>138</v>
      </c>
      <c r="D65" s="56" t="s">
        <v>31</v>
      </c>
      <c r="E65" s="56">
        <v>2</v>
      </c>
      <c r="F65" s="56" t="s">
        <v>87</v>
      </c>
      <c r="G65" s="61"/>
      <c r="H65" s="59">
        <f t="shared" ref="H65:H67" si="53">IF(G65="A",4,IF(G65="A-",3.75,IF(G65="A/B",3.5,IF(G65="B+",3.25,IF(G65="B",3,IF(G65="B-",2.75,IF(G65="B/C",2.5,IF(G65="C+",2.25,IF(G65="C",2,IF(G65="C-",1.75,IF(G65="C/D",1.5,IF(G65="D",1,0))))))))))))</f>
        <v>0</v>
      </c>
      <c r="I65" s="59">
        <f t="shared" ref="I65:I67" si="54">H65</f>
        <v>0</v>
      </c>
      <c r="J65" s="59" t="str">
        <f t="shared" ref="J65:J67" si="55">VLOOKUP(I65,$D$115:$E$128,2)</f>
        <v>F</v>
      </c>
      <c r="M65" s="56" t="s">
        <v>138</v>
      </c>
      <c r="N65" s="61">
        <v>2</v>
      </c>
      <c r="O65" s="61" t="str">
        <f>J65</f>
        <v>F</v>
      </c>
      <c r="P65" s="21"/>
      <c r="Q65" s="61">
        <f>I65</f>
        <v>0</v>
      </c>
      <c r="R65" s="61">
        <f t="shared" ref="R65:R67" si="56">N65*Q65</f>
        <v>0</v>
      </c>
      <c r="S65" s="61">
        <f t="shared" ref="S65:S67" si="57">IF(Q65&gt;0,N65,0)</f>
        <v>0</v>
      </c>
      <c r="T65" s="48" t="s">
        <v>87</v>
      </c>
      <c r="U65" s="21" t="s">
        <v>31</v>
      </c>
    </row>
    <row r="66" spans="3:21" ht="14.4" thickBot="1">
      <c r="C66" s="57" t="s">
        <v>139</v>
      </c>
      <c r="D66" s="57" t="s">
        <v>31</v>
      </c>
      <c r="E66" s="57">
        <v>6</v>
      </c>
      <c r="F66" s="57" t="s">
        <v>87</v>
      </c>
      <c r="G66" s="60"/>
      <c r="H66" s="58">
        <f t="shared" si="53"/>
        <v>0</v>
      </c>
      <c r="I66" s="58">
        <f t="shared" si="54"/>
        <v>0</v>
      </c>
      <c r="J66" s="58" t="str">
        <f t="shared" si="55"/>
        <v>F</v>
      </c>
      <c r="M66" s="57" t="s">
        <v>139</v>
      </c>
      <c r="N66" s="60">
        <v>6</v>
      </c>
      <c r="O66" s="60" t="str">
        <f t="shared" ref="O66:O67" si="58">J66</f>
        <v>F</v>
      </c>
      <c r="P66" s="21"/>
      <c r="Q66" s="60">
        <f>I66</f>
        <v>0</v>
      </c>
      <c r="R66" s="60">
        <f t="shared" si="56"/>
        <v>0</v>
      </c>
      <c r="S66" s="60">
        <f t="shared" si="57"/>
        <v>0</v>
      </c>
      <c r="T66" s="50" t="s">
        <v>79</v>
      </c>
      <c r="U66" s="21" t="s">
        <v>31</v>
      </c>
    </row>
    <row r="67" spans="3:21" ht="13.8">
      <c r="C67" s="56" t="s">
        <v>140</v>
      </c>
      <c r="D67" s="56" t="s">
        <v>183</v>
      </c>
      <c r="E67" s="56">
        <v>4</v>
      </c>
      <c r="F67" s="56" t="s">
        <v>87</v>
      </c>
      <c r="G67" s="61"/>
      <c r="H67" s="59">
        <f t="shared" si="53"/>
        <v>0</v>
      </c>
      <c r="I67" s="59">
        <f t="shared" si="54"/>
        <v>0</v>
      </c>
      <c r="J67" s="59" t="str">
        <f t="shared" si="55"/>
        <v>F</v>
      </c>
      <c r="M67" s="56" t="s">
        <v>140</v>
      </c>
      <c r="N67" s="61">
        <v>4</v>
      </c>
      <c r="O67" s="61" t="str">
        <f t="shared" si="58"/>
        <v>F</v>
      </c>
      <c r="P67" s="21"/>
      <c r="Q67" s="61">
        <f>I67</f>
        <v>0</v>
      </c>
      <c r="R67" s="61">
        <f t="shared" si="56"/>
        <v>0</v>
      </c>
      <c r="S67" s="61">
        <f t="shared" si="57"/>
        <v>0</v>
      </c>
      <c r="T67" s="49" t="s">
        <v>79</v>
      </c>
      <c r="U67" s="21" t="s">
        <v>183</v>
      </c>
    </row>
    <row r="68" spans="3:21" ht="13.8">
      <c r="C68" s="11"/>
      <c r="G68" s="21"/>
      <c r="H68" s="21"/>
      <c r="I68" s="21"/>
      <c r="J68" s="21"/>
      <c r="M68" s="44"/>
      <c r="N68" s="45"/>
      <c r="P68" s="21"/>
      <c r="Q68" s="21"/>
      <c r="R68" s="21"/>
      <c r="S68" s="21"/>
      <c r="T68" s="45"/>
    </row>
    <row r="69" spans="3:21" ht="13.8">
      <c r="C69" s="11"/>
      <c r="G69" s="21"/>
      <c r="H69" s="21"/>
      <c r="I69" s="21"/>
      <c r="J69" s="21"/>
      <c r="M69" s="44"/>
      <c r="N69" s="45"/>
      <c r="P69" s="21"/>
      <c r="Q69" s="21"/>
      <c r="R69" s="21"/>
      <c r="S69" s="21"/>
      <c r="T69" s="45"/>
    </row>
    <row r="70" spans="3:21" ht="13.8">
      <c r="C70" s="11"/>
      <c r="G70" s="21"/>
      <c r="H70" s="21"/>
      <c r="I70" s="21"/>
      <c r="J70" s="21"/>
      <c r="M70" s="44"/>
      <c r="N70" s="45"/>
      <c r="P70" s="21"/>
      <c r="Q70" s="21"/>
      <c r="R70" s="21"/>
      <c r="S70" s="21"/>
      <c r="T70" s="45"/>
    </row>
    <row r="71" spans="3:21" ht="14.4" thickBot="1">
      <c r="C71" s="43" t="s">
        <v>142</v>
      </c>
      <c r="G71" s="21"/>
      <c r="H71" s="21"/>
      <c r="I71" s="21"/>
      <c r="J71" s="21"/>
      <c r="M71" s="162" t="s">
        <v>141</v>
      </c>
      <c r="N71" s="45"/>
      <c r="P71" s="21"/>
      <c r="Q71" s="21"/>
      <c r="R71" s="21"/>
      <c r="S71" s="21"/>
      <c r="T71" s="45"/>
    </row>
    <row r="72" spans="3:21" ht="13.8">
      <c r="C72" s="11"/>
      <c r="G72" s="21"/>
      <c r="H72" s="21"/>
      <c r="I72" s="21"/>
      <c r="J72" s="21"/>
      <c r="M72" s="44"/>
      <c r="N72" s="45"/>
      <c r="P72" s="21"/>
      <c r="Q72" s="21"/>
      <c r="R72" s="21"/>
      <c r="S72" s="21"/>
    </row>
    <row r="73" spans="3:21" ht="13.8">
      <c r="C73" s="13" t="s">
        <v>143</v>
      </c>
      <c r="D73" s="13" t="s">
        <v>18</v>
      </c>
      <c r="E73" s="13">
        <v>3</v>
      </c>
      <c r="F73" s="13" t="s">
        <v>129</v>
      </c>
      <c r="G73" s="61"/>
      <c r="H73" s="59">
        <f>IF(G73="A",4,IF(G73="A-",3.75,IF(G73="A/B",3.5,IF(G73="B+",3.25,IF(G73="B",3,IF(G73="B-",2.75,IF(G73="B/C",2.5,IF(G73="C+",2.25,IF(G73="C",2,IF(G73="C-",1.75,IF(G73="C/D",1.5,IF(G73="D",1,0))))))))))))</f>
        <v>0</v>
      </c>
      <c r="I73" s="59">
        <f t="shared" ref="I73" si="59">H73</f>
        <v>0</v>
      </c>
      <c r="J73" s="59" t="str">
        <f t="shared" ref="J73" si="60">VLOOKUP(I73,$D$115:$E$128,2)</f>
        <v>F</v>
      </c>
      <c r="M73" s="56" t="s">
        <v>29</v>
      </c>
      <c r="N73" s="61">
        <v>3</v>
      </c>
      <c r="O73" s="61" t="str">
        <f>J73</f>
        <v>F</v>
      </c>
      <c r="P73" s="21"/>
      <c r="Q73" s="61">
        <f>I73</f>
        <v>0</v>
      </c>
      <c r="R73" s="61">
        <f t="shared" ref="R73" si="61">N73*Q73</f>
        <v>0</v>
      </c>
      <c r="S73" s="61">
        <f t="shared" ref="S73" si="62">IF(Q73&gt;0,N73,0)</f>
        <v>0</v>
      </c>
      <c r="T73" s="45" t="s">
        <v>129</v>
      </c>
    </row>
    <row r="74" spans="3:21" ht="13.8">
      <c r="C74" s="196" t="s">
        <v>144</v>
      </c>
      <c r="D74" s="196" t="s">
        <v>18</v>
      </c>
      <c r="E74" s="198">
        <v>3</v>
      </c>
      <c r="F74" s="196" t="s">
        <v>129</v>
      </c>
      <c r="G74" s="198"/>
      <c r="H74" s="200">
        <f t="shared" ref="H74" si="63">IF(G74="A",4,IF(G74="A-",3.75,IF(G74="A/B",3.5,IF(G74="B+",3.25,IF(G74="B",3,IF(G74="B-",2.75,IF(G74="B/C",2.5,IF(G74="C+",2.25,IF(G74="C",2,IF(G74="C-",1.75,IF(G74="C/D",1.5,IF(G74="D",1,0))))))))))))</f>
        <v>0</v>
      </c>
      <c r="I74" s="200">
        <f>H74</f>
        <v>0</v>
      </c>
      <c r="J74" s="200" t="str">
        <f t="shared" ref="J74" si="64">VLOOKUP(I74,$D$115:$E$128,2)</f>
        <v>F</v>
      </c>
      <c r="M74" s="130" t="s">
        <v>144</v>
      </c>
      <c r="N74" s="174">
        <v>3</v>
      </c>
      <c r="O74" s="131" t="str">
        <f>J74</f>
        <v>F</v>
      </c>
      <c r="P74" s="21"/>
      <c r="Q74" s="58">
        <f>I74</f>
        <v>0</v>
      </c>
      <c r="R74" s="58">
        <f t="shared" ref="R74" si="65">N74*Q74</f>
        <v>0</v>
      </c>
      <c r="S74" s="58">
        <f t="shared" ref="S74" si="66">IF(Q74&gt;0,N74,0)</f>
        <v>0</v>
      </c>
      <c r="T74" s="45" t="s">
        <v>129</v>
      </c>
    </row>
    <row r="75" spans="3:21" ht="13.8">
      <c r="C75" s="197"/>
      <c r="D75" s="197"/>
      <c r="E75" s="199"/>
      <c r="F75" s="197"/>
      <c r="G75" s="199"/>
      <c r="H75" s="201"/>
      <c r="I75" s="201"/>
      <c r="J75" s="201"/>
      <c r="M75" s="130" t="s">
        <v>145</v>
      </c>
      <c r="N75" s="174">
        <v>3</v>
      </c>
      <c r="O75" s="131" t="str">
        <f>J74</f>
        <v>F</v>
      </c>
      <c r="P75" s="21"/>
      <c r="Q75" s="59">
        <f>I74</f>
        <v>0</v>
      </c>
      <c r="R75" s="59">
        <f>N75*Q75</f>
        <v>0</v>
      </c>
      <c r="S75" s="59">
        <f>IF(Q75&gt;0,N75,0)</f>
        <v>0</v>
      </c>
      <c r="T75" s="45" t="s">
        <v>129</v>
      </c>
    </row>
    <row r="76" spans="3:21" ht="13.8">
      <c r="C76" s="196" t="s">
        <v>26</v>
      </c>
      <c r="D76" s="196" t="s">
        <v>18</v>
      </c>
      <c r="E76" s="198">
        <v>3</v>
      </c>
      <c r="F76" s="196" t="s">
        <v>129</v>
      </c>
      <c r="G76" s="198"/>
      <c r="H76" s="200">
        <f t="shared" ref="H76" si="67">IF(G76="A",4,IF(G76="A-",3.75,IF(G76="A/B",3.5,IF(G76="B+",3.25,IF(G76="B",3,IF(G76="B-",2.75,IF(G76="B/C",2.5,IF(G76="C+",2.25,IF(G76="C",2,IF(G76="C-",1.75,IF(G76="C/D",1.5,IF(G76="D",1,0))))))))))))</f>
        <v>0</v>
      </c>
      <c r="I76" s="200">
        <f>H76</f>
        <v>0</v>
      </c>
      <c r="J76" s="200" t="str">
        <f t="shared" ref="J76" si="68">VLOOKUP(I76,$D$115:$E$128,2)</f>
        <v>F</v>
      </c>
      <c r="M76" s="130" t="s">
        <v>147</v>
      </c>
      <c r="N76" s="174">
        <v>3</v>
      </c>
      <c r="O76" s="131" t="str">
        <f>J76</f>
        <v>F</v>
      </c>
      <c r="P76" s="21"/>
      <c r="Q76" s="58">
        <f>I76</f>
        <v>0</v>
      </c>
      <c r="R76" s="58">
        <f t="shared" ref="R76" si="69">N76*Q76</f>
        <v>0</v>
      </c>
      <c r="S76" s="58">
        <f t="shared" ref="S76" si="70">IF(Q76&gt;0,N76,0)</f>
        <v>0</v>
      </c>
      <c r="T76" s="45" t="s">
        <v>129</v>
      </c>
    </row>
    <row r="77" spans="3:21" ht="13.8">
      <c r="C77" s="197"/>
      <c r="D77" s="197"/>
      <c r="E77" s="199"/>
      <c r="F77" s="197"/>
      <c r="G77" s="199"/>
      <c r="H77" s="201"/>
      <c r="I77" s="201"/>
      <c r="J77" s="201"/>
      <c r="M77" s="130" t="s">
        <v>148</v>
      </c>
      <c r="N77" s="174">
        <v>3</v>
      </c>
      <c r="O77" s="131" t="str">
        <f>J76</f>
        <v>F</v>
      </c>
      <c r="P77" s="21"/>
      <c r="Q77" s="59">
        <f>I76</f>
        <v>0</v>
      </c>
      <c r="R77" s="59">
        <f>N77*Q77</f>
        <v>0</v>
      </c>
      <c r="S77" s="59">
        <f>IF(Q77&gt;0,N77,0)</f>
        <v>0</v>
      </c>
      <c r="T77" s="45" t="s">
        <v>129</v>
      </c>
    </row>
    <row r="78" spans="3:21" ht="27.6">
      <c r="C78" s="13" t="s">
        <v>149</v>
      </c>
      <c r="D78" s="13" t="s">
        <v>18</v>
      </c>
      <c r="E78" s="13">
        <v>3</v>
      </c>
      <c r="F78" s="13" t="s">
        <v>129</v>
      </c>
      <c r="G78" s="61"/>
      <c r="H78" s="59">
        <f t="shared" ref="H78" si="71">IF(G78="A",4,IF(G78="A-",3.75,IF(G78="A/B",3.5,IF(G78="B+",3.25,IF(G78="B",3,IF(G78="B-",2.75,IF(G78="B/C",2.5,IF(G78="C+",2.25,IF(G78="C",2,IF(G78="C-",1.75,IF(G78="C/D",1.5,IF(G78="D",1,0))))))))))))</f>
        <v>0</v>
      </c>
      <c r="I78" s="59">
        <f t="shared" ref="I78" si="72">H78</f>
        <v>0</v>
      </c>
      <c r="J78" s="59" t="str">
        <f t="shared" ref="J78" si="73">VLOOKUP(I78,$D$115:$E$128,2)</f>
        <v>F</v>
      </c>
      <c r="M78" s="57" t="s">
        <v>12</v>
      </c>
      <c r="N78" s="60">
        <v>3</v>
      </c>
      <c r="O78" s="60" t="str">
        <f>J78</f>
        <v>F</v>
      </c>
      <c r="P78" s="21"/>
      <c r="Q78" s="61">
        <f>I78</f>
        <v>0</v>
      </c>
      <c r="R78" s="61">
        <f t="shared" ref="R78" si="74">N78*Q78</f>
        <v>0</v>
      </c>
      <c r="S78" s="61">
        <f t="shared" ref="S78" si="75">IF(Q78&gt;0,N78,0)</f>
        <v>0</v>
      </c>
      <c r="T78" s="45" t="s">
        <v>129</v>
      </c>
    </row>
    <row r="79" spans="3:21" ht="13.8">
      <c r="C79" s="11"/>
      <c r="G79" s="21"/>
      <c r="H79" s="21"/>
      <c r="I79" s="21"/>
      <c r="J79" s="21"/>
      <c r="M79" s="44"/>
      <c r="N79" s="45"/>
      <c r="P79" s="21"/>
      <c r="Q79" s="21"/>
      <c r="R79" s="21"/>
      <c r="S79" s="21"/>
      <c r="T79" s="45"/>
    </row>
    <row r="80" spans="3:21" ht="13.8">
      <c r="C80" s="11"/>
      <c r="G80" s="21"/>
      <c r="H80" s="21"/>
      <c r="I80" s="21"/>
      <c r="J80" s="21"/>
      <c r="M80" s="44"/>
      <c r="N80" s="45"/>
      <c r="P80" s="21"/>
      <c r="Q80" s="21"/>
      <c r="R80" s="21"/>
      <c r="S80" s="21"/>
      <c r="T80" s="45"/>
    </row>
    <row r="81" spans="3:20" ht="13.8">
      <c r="C81" s="11"/>
      <c r="G81" s="21"/>
      <c r="H81" s="21"/>
      <c r="I81" s="21"/>
      <c r="J81" s="21"/>
      <c r="M81" s="44"/>
      <c r="N81" s="45"/>
      <c r="P81" s="21"/>
      <c r="Q81" s="21"/>
      <c r="R81" s="21"/>
      <c r="S81" s="21"/>
      <c r="T81" s="45"/>
    </row>
    <row r="82" spans="3:20" ht="14.4" thickBot="1">
      <c r="C82" s="43" t="s">
        <v>151</v>
      </c>
      <c r="G82" s="21"/>
      <c r="H82" s="21"/>
      <c r="I82" s="21"/>
      <c r="J82" s="21"/>
      <c r="M82" s="162" t="s">
        <v>150</v>
      </c>
      <c r="N82" s="45"/>
      <c r="P82" s="21"/>
      <c r="Q82" s="21"/>
      <c r="R82" s="21"/>
      <c r="S82" s="21"/>
      <c r="T82" s="45"/>
    </row>
    <row r="83" spans="3:20" ht="13.8">
      <c r="C83" s="11"/>
      <c r="G83" s="21"/>
      <c r="H83" s="21"/>
      <c r="I83" s="21"/>
      <c r="J83" s="21"/>
      <c r="M83" s="44"/>
      <c r="N83" s="45"/>
      <c r="P83" s="21"/>
      <c r="Q83" s="21"/>
      <c r="R83" s="21"/>
      <c r="S83" s="21"/>
      <c r="T83" s="45"/>
    </row>
    <row r="84" spans="3:20" ht="13.8">
      <c r="C84" s="196" t="s">
        <v>153</v>
      </c>
      <c r="D84" s="196" t="s">
        <v>17</v>
      </c>
      <c r="E84" s="198">
        <v>3</v>
      </c>
      <c r="F84" s="196" t="s">
        <v>129</v>
      </c>
      <c r="G84" s="198"/>
      <c r="H84" s="200">
        <f t="shared" ref="H84" si="76">IF(G84="A",4,IF(G84="A-",3.75,IF(G84="A/B",3.5,IF(G84="B+",3.25,IF(G84="B",3,IF(G84="B-",2.75,IF(G84="B/C",2.5,IF(G84="C+",2.25,IF(G84="C",2,IF(G84="C-",1.75,IF(G84="C/D",1.5,IF(G84="D",1,0))))))))))))</f>
        <v>0</v>
      </c>
      <c r="I84" s="200">
        <f>H84</f>
        <v>0</v>
      </c>
      <c r="J84" s="200" t="str">
        <f t="shared" ref="J84" si="77">VLOOKUP(I84,$D$115:$E$128,2)</f>
        <v>F</v>
      </c>
      <c r="M84" s="132" t="s">
        <v>152</v>
      </c>
      <c r="N84" s="175">
        <v>3</v>
      </c>
      <c r="O84" s="131" t="str">
        <f>J84</f>
        <v>F</v>
      </c>
      <c r="P84" s="21"/>
      <c r="Q84" s="58">
        <f>I84</f>
        <v>0</v>
      </c>
      <c r="R84" s="58">
        <f t="shared" ref="R84" si="78">N84*Q84</f>
        <v>0</v>
      </c>
      <c r="S84" s="58">
        <f t="shared" ref="S84" si="79">IF(Q84&gt;0,N84,0)</f>
        <v>0</v>
      </c>
      <c r="T84" s="45" t="s">
        <v>129</v>
      </c>
    </row>
    <row r="85" spans="3:20" ht="13.8">
      <c r="C85" s="197" t="s">
        <v>146</v>
      </c>
      <c r="D85" s="197"/>
      <c r="E85" s="199"/>
      <c r="F85" s="197"/>
      <c r="G85" s="199"/>
      <c r="H85" s="201"/>
      <c r="I85" s="201"/>
      <c r="J85" s="201"/>
      <c r="M85" s="132" t="s">
        <v>154</v>
      </c>
      <c r="N85" s="175">
        <v>3</v>
      </c>
      <c r="O85" s="131" t="str">
        <f>J84</f>
        <v>F</v>
      </c>
      <c r="P85" s="21"/>
      <c r="Q85" s="59">
        <f>I84</f>
        <v>0</v>
      </c>
      <c r="R85" s="59">
        <f>N85*Q85</f>
        <v>0</v>
      </c>
      <c r="S85" s="59">
        <f>IF(Q85&gt;0,N85,0)</f>
        <v>0</v>
      </c>
      <c r="T85" s="45" t="s">
        <v>129</v>
      </c>
    </row>
    <row r="86" spans="3:20" ht="14.4" thickBot="1">
      <c r="C86" s="55" t="s">
        <v>156</v>
      </c>
      <c r="D86" s="67" t="s">
        <v>18</v>
      </c>
      <c r="E86" s="68">
        <v>3</v>
      </c>
      <c r="F86" s="67" t="s">
        <v>129</v>
      </c>
      <c r="G86" s="61"/>
      <c r="H86" s="59">
        <f>IF(G86="A",4,IF(G86="A-",3.75,IF(G86="A/B",3.5,IF(G86="B+",3.25,IF(G86="B",3,IF(G86="B-",2.75,IF(G86="B/C",2.5,IF(G86="C+",2.25,IF(G86="C",2,IF(G86="C-",1.75,IF(G86="C/D",1.5,IF(G86="D",1,0))))))))))))</f>
        <v>0</v>
      </c>
      <c r="I86" s="59">
        <f t="shared" ref="I86" si="80">H86</f>
        <v>0</v>
      </c>
      <c r="J86" s="59" t="str">
        <f t="shared" ref="J86" si="81">VLOOKUP(I86,$D$115:$E$128,2)</f>
        <v>F</v>
      </c>
      <c r="M86" s="88" t="s">
        <v>155</v>
      </c>
      <c r="N86" s="61">
        <v>3</v>
      </c>
      <c r="O86" s="61" t="str">
        <f>J86</f>
        <v>F</v>
      </c>
      <c r="P86" s="21"/>
      <c r="Q86" s="61">
        <f>I86</f>
        <v>0</v>
      </c>
      <c r="R86" s="61">
        <f t="shared" ref="R86" si="82">N86*Q86</f>
        <v>0</v>
      </c>
      <c r="S86" s="61">
        <f t="shared" ref="S86" si="83">IF(Q86&gt;0,N86,0)</f>
        <v>0</v>
      </c>
      <c r="T86" s="45" t="s">
        <v>129</v>
      </c>
    </row>
    <row r="87" spans="3:20" ht="13.8">
      <c r="C87" s="196" t="s">
        <v>158</v>
      </c>
      <c r="D87" s="196" t="s">
        <v>18</v>
      </c>
      <c r="E87" s="198">
        <v>3</v>
      </c>
      <c r="F87" s="196" t="s">
        <v>129</v>
      </c>
      <c r="G87" s="198"/>
      <c r="H87" s="200">
        <f t="shared" ref="H87" si="84">IF(G87="A",4,IF(G87="A-",3.75,IF(G87="A/B",3.5,IF(G87="B+",3.25,IF(G87="B",3,IF(G87="B-",2.75,IF(G87="B/C",2.5,IF(G87="C+",2.25,IF(G87="C",2,IF(G87="C-",1.75,IF(G87="C/D",1.5,IF(G87="D",1,0))))))))))))</f>
        <v>0</v>
      </c>
      <c r="I87" s="200">
        <f>H87</f>
        <v>0</v>
      </c>
      <c r="J87" s="200" t="str">
        <f t="shared" ref="J87" si="85">VLOOKUP(I87,$D$115:$E$128,2)</f>
        <v>F</v>
      </c>
      <c r="M87" s="132" t="s">
        <v>157</v>
      </c>
      <c r="N87" s="175">
        <v>3</v>
      </c>
      <c r="O87" s="131" t="str">
        <f>J87</f>
        <v>F</v>
      </c>
      <c r="P87" s="21"/>
      <c r="Q87" s="58">
        <f>I87</f>
        <v>0</v>
      </c>
      <c r="R87" s="58">
        <f t="shared" ref="R87" si="86">N87*Q87</f>
        <v>0</v>
      </c>
      <c r="S87" s="58">
        <f t="shared" ref="S87" si="87">IF(Q87&gt;0,N87,0)</f>
        <v>0</v>
      </c>
      <c r="T87" s="45" t="s">
        <v>129</v>
      </c>
    </row>
    <row r="88" spans="3:20" ht="13.8">
      <c r="C88" s="197" t="s">
        <v>146</v>
      </c>
      <c r="D88" s="197"/>
      <c r="E88" s="199"/>
      <c r="F88" s="197"/>
      <c r="G88" s="199"/>
      <c r="H88" s="201"/>
      <c r="I88" s="201"/>
      <c r="J88" s="201"/>
      <c r="M88" s="132" t="s">
        <v>159</v>
      </c>
      <c r="N88" s="175">
        <v>3</v>
      </c>
      <c r="O88" s="131" t="str">
        <f>J87</f>
        <v>F</v>
      </c>
      <c r="P88" s="21"/>
      <c r="Q88" s="59">
        <f>I87</f>
        <v>0</v>
      </c>
      <c r="R88" s="59">
        <f>N88*Q88</f>
        <v>0</v>
      </c>
      <c r="S88" s="59">
        <f>IF(Q88&gt;0,N88,0)</f>
        <v>0</v>
      </c>
      <c r="T88" s="45" t="s">
        <v>129</v>
      </c>
    </row>
    <row r="89" spans="3:20" ht="14.4" thickBot="1">
      <c r="C89" s="55" t="s">
        <v>161</v>
      </c>
      <c r="D89" s="67" t="s">
        <v>18</v>
      </c>
      <c r="E89" s="68">
        <v>3</v>
      </c>
      <c r="F89" s="67" t="s">
        <v>129</v>
      </c>
      <c r="G89" s="61"/>
      <c r="H89" s="59">
        <f>IF(G89="A",4,IF(G89="A-",3.75,IF(G89="A/B",3.5,IF(G89="B+",3.25,IF(G89="B",3,IF(G89="B-",2.75,IF(G89="B/C",2.5,IF(G89="C+",2.25,IF(G89="C",2,IF(G89="C-",1.75,IF(G89="C/D",1.5,IF(G89="D",1,0))))))))))))</f>
        <v>0</v>
      </c>
      <c r="I89" s="59">
        <f t="shared" ref="I89" si="88">H89</f>
        <v>0</v>
      </c>
      <c r="J89" s="59" t="str">
        <f t="shared" ref="J89" si="89">VLOOKUP(I89,$D$115:$E$128,2)</f>
        <v>F</v>
      </c>
      <c r="M89" s="88" t="s">
        <v>160</v>
      </c>
      <c r="N89" s="61">
        <v>3</v>
      </c>
      <c r="O89" s="61" t="str">
        <f>J89</f>
        <v>F</v>
      </c>
      <c r="P89" s="21"/>
      <c r="Q89" s="61">
        <f>I89</f>
        <v>0</v>
      </c>
      <c r="R89" s="61">
        <f t="shared" ref="R89" si="90">N89*Q89</f>
        <v>0</v>
      </c>
      <c r="S89" s="61">
        <f t="shared" ref="S89" si="91">IF(Q89&gt;0,N89,0)</f>
        <v>0</v>
      </c>
      <c r="T89" s="45" t="s">
        <v>129</v>
      </c>
    </row>
    <row r="90" spans="3:20" ht="13.8">
      <c r="C90" s="11"/>
      <c r="G90" s="21"/>
      <c r="H90" s="21"/>
      <c r="I90" s="21"/>
      <c r="J90" s="21"/>
      <c r="N90" s="45"/>
      <c r="P90" s="21"/>
      <c r="Q90" s="21"/>
      <c r="R90" s="21"/>
      <c r="S90" s="21"/>
      <c r="T90" s="45"/>
    </row>
    <row r="91" spans="3:20" ht="13.8">
      <c r="C91" s="11"/>
      <c r="G91" s="21"/>
      <c r="H91" s="21"/>
      <c r="I91" s="21"/>
      <c r="J91" s="21"/>
      <c r="N91" s="45"/>
      <c r="P91" s="21"/>
      <c r="Q91" s="21"/>
      <c r="R91" s="21"/>
      <c r="S91" s="21"/>
      <c r="T91" s="45"/>
    </row>
    <row r="92" spans="3:20" ht="13.8">
      <c r="C92" s="70" t="s">
        <v>163</v>
      </c>
      <c r="G92" s="21"/>
      <c r="H92" s="21"/>
      <c r="I92" s="21"/>
      <c r="J92" s="21"/>
      <c r="M92" s="44" t="s">
        <v>162</v>
      </c>
      <c r="N92" s="45"/>
      <c r="P92" s="21"/>
      <c r="Q92" s="21"/>
      <c r="R92" s="21"/>
      <c r="S92" s="21"/>
      <c r="T92" s="45"/>
    </row>
    <row r="93" spans="3:20" ht="14.4" thickBot="1">
      <c r="E93" s="29"/>
      <c r="N93" s="82"/>
      <c r="O93" s="82"/>
      <c r="P93" s="21"/>
      <c r="Q93" s="21"/>
      <c r="R93" s="21"/>
      <c r="S93" s="21"/>
      <c r="T93" s="45"/>
    </row>
    <row r="94" spans="3:20" ht="14.4" thickBot="1">
      <c r="C94" s="71" t="s">
        <v>164</v>
      </c>
      <c r="D94" s="62" t="s">
        <v>18</v>
      </c>
      <c r="E94" s="72">
        <v>3</v>
      </c>
      <c r="F94" s="62" t="s">
        <v>129</v>
      </c>
      <c r="G94" s="61"/>
      <c r="H94" s="59">
        <f>IF(G94="A",4,IF(G94="A-",3.75,IF(G94="A/B",3.5,IF(G94="B+",3.25,IF(G94="B",3,IF(G94="B-",2.75,IF(G94="B/C",2.5,IF(G94="C+",2.25,IF(G94="C",2,IF(G94="C-",1.75,IF(G94="C/D",1.5,IF(G94="D",1,0))))))))))))</f>
        <v>0</v>
      </c>
      <c r="I94" s="59">
        <f t="shared" ref="I94" si="92">H94</f>
        <v>0</v>
      </c>
      <c r="J94" s="59" t="str">
        <f t="shared" ref="J94" si="93">VLOOKUP(I94,$D$115:$E$128,2)</f>
        <v>F</v>
      </c>
      <c r="M94" s="71" t="s">
        <v>164</v>
      </c>
      <c r="N94" s="83">
        <v>3</v>
      </c>
      <c r="O94" s="61" t="str">
        <f>J94</f>
        <v>F</v>
      </c>
      <c r="P94" s="21"/>
      <c r="Q94" s="61">
        <f>I94</f>
        <v>0</v>
      </c>
      <c r="R94" s="61">
        <f t="shared" ref="R94" si="94">N94*Q94</f>
        <v>0</v>
      </c>
      <c r="S94" s="61">
        <f t="shared" ref="S94" si="95">IF(Q94&gt;0,N94,0)</f>
        <v>0</v>
      </c>
      <c r="T94" s="51" t="s">
        <v>129</v>
      </c>
    </row>
    <row r="95" spans="3:20" ht="14.4" thickBot="1">
      <c r="C95" s="194" t="s">
        <v>165</v>
      </c>
      <c r="D95" s="194" t="s">
        <v>18</v>
      </c>
      <c r="E95" s="195">
        <v>3</v>
      </c>
      <c r="F95" s="194" t="s">
        <v>129</v>
      </c>
      <c r="G95" s="195"/>
      <c r="H95" s="193">
        <f t="shared" ref="H95" si="96">IF(G95="A",4,IF(G95="A-",3.75,IF(G95="A/B",3.5,IF(G95="B+",3.25,IF(G95="B",3,IF(G95="B-",2.75,IF(G95="B/C",2.5,IF(G95="C+",2.25,IF(G95="C",2,IF(G95="C-",1.75,IF(G95="C/D",1.5,IF(G95="D",1,0))))))))))))</f>
        <v>0</v>
      </c>
      <c r="I95" s="193">
        <f>H95</f>
        <v>0</v>
      </c>
      <c r="J95" s="193" t="str">
        <f t="shared" ref="J95" si="97">VLOOKUP(I95,$D$115:$E$128,2)</f>
        <v>F</v>
      </c>
      <c r="M95" s="79" t="s">
        <v>165</v>
      </c>
      <c r="N95" s="80">
        <v>3</v>
      </c>
      <c r="O95" s="131" t="str">
        <f>J95</f>
        <v>F</v>
      </c>
      <c r="P95" s="21"/>
      <c r="Q95" s="58">
        <f>I95</f>
        <v>0</v>
      </c>
      <c r="R95" s="58">
        <f t="shared" ref="R95" si="98">N95*Q95</f>
        <v>0</v>
      </c>
      <c r="S95" s="58">
        <f t="shared" ref="S95" si="99">IF(Q95&gt;0,N95,0)</f>
        <v>0</v>
      </c>
      <c r="T95" s="51" t="s">
        <v>129</v>
      </c>
    </row>
    <row r="96" spans="3:20" ht="14.4" thickBot="1">
      <c r="C96" s="194"/>
      <c r="D96" s="194"/>
      <c r="E96" s="195"/>
      <c r="F96" s="194"/>
      <c r="G96" s="195"/>
      <c r="H96" s="193"/>
      <c r="I96" s="193"/>
      <c r="J96" s="193"/>
      <c r="M96" s="79" t="s">
        <v>166</v>
      </c>
      <c r="N96" s="80">
        <v>3</v>
      </c>
      <c r="O96" s="131" t="str">
        <f>J95</f>
        <v>F</v>
      </c>
      <c r="P96" s="21"/>
      <c r="Q96" s="59">
        <f>I95</f>
        <v>0</v>
      </c>
      <c r="R96" s="59">
        <f>N96*Q96</f>
        <v>0</v>
      </c>
      <c r="S96" s="59">
        <f>IF(Q96&gt;0,N96,0)</f>
        <v>0</v>
      </c>
      <c r="T96" s="51" t="s">
        <v>129</v>
      </c>
    </row>
    <row r="97" spans="3:20" ht="14.4" thickBot="1">
      <c r="C97" s="194" t="s">
        <v>168</v>
      </c>
      <c r="D97" s="194" t="s">
        <v>18</v>
      </c>
      <c r="E97" s="195">
        <v>3</v>
      </c>
      <c r="F97" s="194" t="s">
        <v>129</v>
      </c>
      <c r="G97" s="195"/>
      <c r="H97" s="193">
        <f t="shared" ref="H97" si="100">IF(G97="A",4,IF(G97="A-",3.75,IF(G97="A/B",3.5,IF(G97="B+",3.25,IF(G97="B",3,IF(G97="B-",2.75,IF(G97="B/C",2.5,IF(G97="C+",2.25,IF(G97="C",2,IF(G97="C-",1.75,IF(G97="C/D",1.5,IF(G97="D",1,0))))))))))))</f>
        <v>0</v>
      </c>
      <c r="I97" s="193">
        <f>H97</f>
        <v>0</v>
      </c>
      <c r="J97" s="193" t="str">
        <f t="shared" ref="J97" si="101">VLOOKUP(I97,$D$115:$E$128,2)</f>
        <v>F</v>
      </c>
      <c r="M97" s="79" t="s">
        <v>167</v>
      </c>
      <c r="N97" s="80">
        <v>3</v>
      </c>
      <c r="O97" s="131" t="str">
        <f>J97</f>
        <v>F</v>
      </c>
      <c r="P97" s="21"/>
      <c r="Q97" s="58">
        <f>I97</f>
        <v>0</v>
      </c>
      <c r="R97" s="58">
        <f t="shared" ref="R97" si="102">N97*Q97</f>
        <v>0</v>
      </c>
      <c r="S97" s="58">
        <f t="shared" ref="S97" si="103">IF(Q97&gt;0,N97,0)</f>
        <v>0</v>
      </c>
      <c r="T97" s="51" t="s">
        <v>129</v>
      </c>
    </row>
    <row r="98" spans="3:20" ht="14.4" thickBot="1">
      <c r="C98" s="194"/>
      <c r="D98" s="194"/>
      <c r="E98" s="195"/>
      <c r="F98" s="194"/>
      <c r="G98" s="195"/>
      <c r="H98" s="193"/>
      <c r="I98" s="193"/>
      <c r="J98" s="193"/>
      <c r="M98" s="79" t="s">
        <v>184</v>
      </c>
      <c r="N98" s="80">
        <v>3</v>
      </c>
      <c r="O98" s="131" t="str">
        <f>J97</f>
        <v>F</v>
      </c>
      <c r="P98" s="21"/>
      <c r="Q98" s="59">
        <f>I97</f>
        <v>0</v>
      </c>
      <c r="R98" s="59">
        <f>N98*Q98</f>
        <v>0</v>
      </c>
      <c r="S98" s="59">
        <f>IF(Q98&gt;0,N98,0)</f>
        <v>0</v>
      </c>
      <c r="T98" s="51" t="s">
        <v>129</v>
      </c>
    </row>
    <row r="99" spans="3:20" ht="14.4" thickBot="1">
      <c r="C99" s="71" t="s">
        <v>170</v>
      </c>
      <c r="D99" s="62" t="s">
        <v>17</v>
      </c>
      <c r="E99" s="72">
        <v>3</v>
      </c>
      <c r="F99" s="62" t="s">
        <v>129</v>
      </c>
      <c r="G99" s="61"/>
      <c r="H99" s="59">
        <f>IF(G99="A",4,IF(G99="A-",3.75,IF(G99="A/B",3.5,IF(G99="B+",3.25,IF(G99="B",3,IF(G99="B-",2.75,IF(G99="B/C",2.5,IF(G99="C+",2.25,IF(G99="C",2,IF(G99="C-",1.75,IF(G99="C/D",1.5,IF(G99="D",1,0))))))))))))</f>
        <v>0</v>
      </c>
      <c r="I99" s="59">
        <f t="shared" ref="I99" si="104">H99</f>
        <v>0</v>
      </c>
      <c r="J99" s="59" t="str">
        <f t="shared" ref="J99" si="105">VLOOKUP(I99,$D$115:$E$128,2)</f>
        <v>F</v>
      </c>
      <c r="M99" s="73" t="s">
        <v>169</v>
      </c>
      <c r="N99" s="81">
        <v>3</v>
      </c>
      <c r="O99" s="60" t="str">
        <f>J99</f>
        <v>F</v>
      </c>
      <c r="P99" s="176"/>
      <c r="Q99" s="60">
        <f>I99</f>
        <v>0</v>
      </c>
      <c r="R99" s="60">
        <f t="shared" ref="R99" si="106">N99*Q99</f>
        <v>0</v>
      </c>
      <c r="S99" s="60">
        <f t="shared" ref="S99" si="107">IF(Q99&gt;0,N99,0)</f>
        <v>0</v>
      </c>
      <c r="T99" s="51" t="s">
        <v>129</v>
      </c>
    </row>
    <row r="100" spans="3:20" ht="13.8">
      <c r="C100" s="52"/>
      <c r="G100" s="21"/>
      <c r="H100" s="21"/>
      <c r="I100" s="21"/>
      <c r="J100" s="21"/>
      <c r="M100" s="52"/>
      <c r="N100" s="74"/>
      <c r="P100" s="21"/>
      <c r="Q100" s="21"/>
      <c r="R100" s="21"/>
      <c r="S100" s="21"/>
      <c r="T100" s="54"/>
    </row>
    <row r="101" spans="3:20" ht="13.8">
      <c r="C101" s="52"/>
      <c r="G101" s="21"/>
      <c r="H101" s="21"/>
      <c r="I101" s="21"/>
      <c r="J101" s="21"/>
      <c r="M101" s="52"/>
      <c r="N101" s="74"/>
      <c r="P101" s="21"/>
      <c r="Q101" s="21"/>
      <c r="R101" s="21"/>
      <c r="S101" s="21"/>
      <c r="T101" s="54"/>
    </row>
    <row r="102" spans="3:20" ht="13.8">
      <c r="C102" s="52"/>
      <c r="G102" s="21"/>
      <c r="H102" s="21"/>
      <c r="I102" s="21"/>
      <c r="J102" s="21"/>
      <c r="M102" s="52"/>
      <c r="N102" s="74"/>
      <c r="P102" s="21"/>
      <c r="Q102" s="21"/>
      <c r="R102" s="21"/>
      <c r="S102" s="21"/>
      <c r="T102" s="54"/>
    </row>
    <row r="103" spans="3:20" ht="14.4" thickBot="1">
      <c r="C103" s="70" t="s">
        <v>172</v>
      </c>
      <c r="G103" s="21"/>
      <c r="H103" s="21"/>
      <c r="I103" s="21"/>
      <c r="J103" s="21"/>
      <c r="M103" s="44" t="s">
        <v>171</v>
      </c>
      <c r="N103" s="74"/>
      <c r="P103" s="21"/>
      <c r="Q103" s="21"/>
      <c r="R103" s="21"/>
      <c r="S103" s="21"/>
      <c r="T103" s="54"/>
    </row>
    <row r="104" spans="3:20" ht="28.2" thickBot="1">
      <c r="C104" s="194" t="s">
        <v>174</v>
      </c>
      <c r="D104" s="194" t="s">
        <v>17</v>
      </c>
      <c r="E104" s="195">
        <v>3</v>
      </c>
      <c r="F104" s="194" t="s">
        <v>129</v>
      </c>
      <c r="G104" s="195"/>
      <c r="H104" s="193">
        <f t="shared" ref="H104" si="108">IF(G104="A",4,IF(G104="A-",3.75,IF(G104="A/B",3.5,IF(G104="B+",3.25,IF(G104="B",3,IF(G104="B-",2.75,IF(G104="B/C",2.5,IF(G104="C+",2.25,IF(G104="C",2,IF(G104="C-",1.75,IF(G104="C/D",1.5,IF(G104="D",1,0))))))))))))</f>
        <v>0</v>
      </c>
      <c r="I104" s="193">
        <f>H104</f>
        <v>0</v>
      </c>
      <c r="J104" s="193" t="str">
        <f t="shared" ref="J104" si="109">VLOOKUP(I104,$D$115:$E$128,2)</f>
        <v>F</v>
      </c>
      <c r="M104" s="79" t="s">
        <v>173</v>
      </c>
      <c r="N104" s="80">
        <v>3</v>
      </c>
      <c r="O104" s="174" t="str">
        <f>J104</f>
        <v>F</v>
      </c>
      <c r="P104" s="21"/>
      <c r="Q104" s="61">
        <f>I104</f>
        <v>0</v>
      </c>
      <c r="R104" s="61">
        <f t="shared" ref="R104" si="110">N104*Q104</f>
        <v>0</v>
      </c>
      <c r="S104" s="61">
        <f t="shared" ref="S104" si="111">IF(Q104&gt;0,N104,0)</f>
        <v>0</v>
      </c>
      <c r="T104" s="51" t="s">
        <v>129</v>
      </c>
    </row>
    <row r="105" spans="3:20" ht="14.4" thickBot="1">
      <c r="C105" s="194"/>
      <c r="D105" s="194"/>
      <c r="E105" s="195"/>
      <c r="F105" s="194"/>
      <c r="G105" s="195"/>
      <c r="H105" s="193"/>
      <c r="I105" s="193"/>
      <c r="J105" s="193"/>
      <c r="M105" s="79" t="s">
        <v>175</v>
      </c>
      <c r="N105" s="80">
        <v>3</v>
      </c>
      <c r="O105" s="174" t="str">
        <f>J104</f>
        <v>F</v>
      </c>
      <c r="P105" s="21"/>
      <c r="Q105" s="60">
        <f>I104</f>
        <v>0</v>
      </c>
      <c r="R105" s="60">
        <f>N105*Q105</f>
        <v>0</v>
      </c>
      <c r="S105" s="60">
        <f>IF(Q105&gt;0,N105,0)</f>
        <v>0</v>
      </c>
      <c r="T105" s="51" t="s">
        <v>129</v>
      </c>
    </row>
    <row r="106" spans="3:20" ht="14.4" thickBot="1">
      <c r="C106" s="194" t="s">
        <v>28</v>
      </c>
      <c r="D106" s="194" t="s">
        <v>18</v>
      </c>
      <c r="E106" s="195">
        <v>3</v>
      </c>
      <c r="F106" s="194" t="s">
        <v>129</v>
      </c>
      <c r="G106" s="195"/>
      <c r="H106" s="193">
        <f t="shared" ref="H106" si="112">IF(G106="A",4,IF(G106="A-",3.75,IF(G106="A/B",3.5,IF(G106="B+",3.25,IF(G106="B",3,IF(G106="B-",2.75,IF(G106="B/C",2.5,IF(G106="C+",2.25,IF(G106="C",2,IF(G106="C-",1.75,IF(G106="C/D",1.5,IF(G106="D",1,0))))))))))))</f>
        <v>0</v>
      </c>
      <c r="I106" s="193">
        <f>H106</f>
        <v>0</v>
      </c>
      <c r="J106" s="193" t="str">
        <f t="shared" ref="J106" si="113">VLOOKUP(I106,$D$115:$E$128,2)</f>
        <v>F</v>
      </c>
      <c r="M106" s="79" t="s">
        <v>176</v>
      </c>
      <c r="N106" s="80">
        <v>3</v>
      </c>
      <c r="O106" s="174" t="str">
        <f>J106</f>
        <v>F</v>
      </c>
      <c r="P106" s="21"/>
      <c r="Q106" s="61">
        <f>I106</f>
        <v>0</v>
      </c>
      <c r="R106" s="61">
        <f t="shared" ref="R106" si="114">N106*Q106</f>
        <v>0</v>
      </c>
      <c r="S106" s="61">
        <f t="shared" ref="S106" si="115">IF(Q106&gt;0,N106,0)</f>
        <v>0</v>
      </c>
      <c r="T106" s="51" t="s">
        <v>129</v>
      </c>
    </row>
    <row r="107" spans="3:20" ht="14.4" thickBot="1">
      <c r="C107" s="194"/>
      <c r="D107" s="194"/>
      <c r="E107" s="195"/>
      <c r="F107" s="194"/>
      <c r="G107" s="195"/>
      <c r="H107" s="193"/>
      <c r="I107" s="193"/>
      <c r="J107" s="193"/>
      <c r="M107" s="79" t="s">
        <v>177</v>
      </c>
      <c r="N107" s="80">
        <v>3</v>
      </c>
      <c r="O107" s="174" t="str">
        <f>J106</f>
        <v>F</v>
      </c>
      <c r="P107" s="21"/>
      <c r="Q107" s="60">
        <f>I106</f>
        <v>0</v>
      </c>
      <c r="R107" s="60">
        <f>N107*Q107</f>
        <v>0</v>
      </c>
      <c r="S107" s="60">
        <f>IF(Q107&gt;0,N107,0)</f>
        <v>0</v>
      </c>
      <c r="T107" s="51" t="s">
        <v>129</v>
      </c>
    </row>
    <row r="108" spans="3:20" ht="14.4" thickBot="1">
      <c r="C108" s="71" t="s">
        <v>179</v>
      </c>
      <c r="D108" s="62" t="s">
        <v>18</v>
      </c>
      <c r="E108" s="72">
        <v>3</v>
      </c>
      <c r="F108" s="62" t="s">
        <v>129</v>
      </c>
      <c r="G108" s="61"/>
      <c r="H108" s="59">
        <f>IF(G108="A",4,IF(G108="A-",3.75,IF(G108="A/B",3.5,IF(G108="B+",3.25,IF(G108="B",3,IF(G108="B-",2.75,IF(G108="B/C",2.5,IF(G108="C+",2.25,IF(G108="C",2,IF(G108="C-",1.75,IF(G108="C/D",1.5,IF(G108="D",1,0))))))))))))</f>
        <v>0</v>
      </c>
      <c r="I108" s="59">
        <f t="shared" ref="I108:I109" si="116">H108</f>
        <v>0</v>
      </c>
      <c r="J108" s="59" t="str">
        <f t="shared" ref="J108:J109" si="117">VLOOKUP(I108,$D$115:$E$128,2)</f>
        <v>F</v>
      </c>
      <c r="M108" s="71" t="s">
        <v>178</v>
      </c>
      <c r="N108" s="72">
        <v>3</v>
      </c>
      <c r="O108" s="61" t="str">
        <f t="shared" ref="O108:O109" si="118">J108</f>
        <v>F</v>
      </c>
      <c r="P108" s="21"/>
      <c r="Q108" s="61">
        <f>I108</f>
        <v>0</v>
      </c>
      <c r="R108" s="61">
        <f t="shared" ref="R108:R109" si="119">N108*Q108</f>
        <v>0</v>
      </c>
      <c r="S108" s="61">
        <f t="shared" ref="S108:S109" si="120">IF(Q108&gt;0,N108,0)</f>
        <v>0</v>
      </c>
      <c r="T108" s="51" t="s">
        <v>129</v>
      </c>
    </row>
    <row r="109" spans="3:20" ht="14.4" thickBot="1">
      <c r="C109" s="73" t="s">
        <v>181</v>
      </c>
      <c r="D109" s="16" t="s">
        <v>18</v>
      </c>
      <c r="E109" s="19">
        <v>3</v>
      </c>
      <c r="F109" s="16" t="s">
        <v>129</v>
      </c>
      <c r="G109" s="215" t="s">
        <v>445</v>
      </c>
      <c r="H109" s="19">
        <f>IF(G109="A",4,IF(G109="A-",3.75,IF(G109="A/B",3.5,IF(G109="B+",3.25,IF(G109="B",3,IF(G109="B-",2.75,IF(G109="B/C",2.5,IF(G109="C+",2.25,IF(G109="C",2,IF(G109="C-",1.75,IF(G109="C/D",1.5,IF(G109="D",1,0))))))))))))</f>
        <v>4</v>
      </c>
      <c r="I109" s="19">
        <f t="shared" si="116"/>
        <v>4</v>
      </c>
      <c r="J109" s="19" t="str">
        <f t="shared" si="117"/>
        <v>A</v>
      </c>
      <c r="M109" s="73" t="s">
        <v>180</v>
      </c>
      <c r="N109" s="19">
        <v>3</v>
      </c>
      <c r="O109" s="60" t="str">
        <f t="shared" si="118"/>
        <v>A</v>
      </c>
      <c r="P109" s="21"/>
      <c r="Q109" s="60">
        <f>I109</f>
        <v>4</v>
      </c>
      <c r="R109" s="60">
        <f t="shared" si="119"/>
        <v>12</v>
      </c>
      <c r="S109" s="60">
        <f t="shared" si="120"/>
        <v>3</v>
      </c>
      <c r="T109" s="51" t="s">
        <v>129</v>
      </c>
    </row>
    <row r="110" spans="3:20" ht="13.8">
      <c r="C110" s="52"/>
      <c r="F110" s="52"/>
      <c r="G110" s="53"/>
      <c r="H110" s="54"/>
      <c r="P110" s="21"/>
      <c r="Q110" s="21"/>
      <c r="R110" s="21"/>
      <c r="S110" s="21"/>
    </row>
    <row r="111" spans="3:20" ht="13.8">
      <c r="C111" s="52"/>
      <c r="F111" s="52"/>
      <c r="G111" s="53"/>
      <c r="H111" s="54"/>
      <c r="P111" s="33"/>
      <c r="Q111" s="33" t="s">
        <v>72</v>
      </c>
      <c r="R111" s="33">
        <f>SUM(R6:R109)</f>
        <v>12</v>
      </c>
      <c r="S111" s="33">
        <f>SUM(S6:S109)</f>
        <v>3</v>
      </c>
    </row>
    <row r="112" spans="3:20" ht="22.8">
      <c r="C112" s="52"/>
      <c r="F112" s="52"/>
      <c r="G112" s="53"/>
      <c r="H112" s="54"/>
      <c r="I112" s="25" t="s">
        <v>52</v>
      </c>
      <c r="N112" s="26">
        <f>R111/S111</f>
        <v>4</v>
      </c>
    </row>
    <row r="113" spans="4:14" ht="22.8">
      <c r="I113" s="23" t="s">
        <v>53</v>
      </c>
      <c r="N113" s="24">
        <f>S111</f>
        <v>3</v>
      </c>
    </row>
    <row r="114" spans="4:14" ht="22.8">
      <c r="D114" s="34" t="s">
        <v>67</v>
      </c>
      <c r="E114" s="34" t="s">
        <v>32</v>
      </c>
      <c r="I114" s="25" t="s">
        <v>73</v>
      </c>
      <c r="N114" s="27">
        <f>COUNTIF(S6:S109,"&gt;0")</f>
        <v>1</v>
      </c>
    </row>
    <row r="115" spans="4:14">
      <c r="D115" s="35">
        <v>0</v>
      </c>
      <c r="E115" s="66" t="s">
        <v>46</v>
      </c>
    </row>
    <row r="116" spans="4:14">
      <c r="D116" s="35">
        <v>0</v>
      </c>
      <c r="E116" s="66" t="s">
        <v>47</v>
      </c>
    </row>
    <row r="117" spans="4:14">
      <c r="D117" s="35">
        <v>1</v>
      </c>
      <c r="E117" s="66" t="s">
        <v>45</v>
      </c>
    </row>
    <row r="118" spans="4:14">
      <c r="D118" s="35">
        <v>1.5</v>
      </c>
      <c r="E118" s="66" t="s">
        <v>44</v>
      </c>
    </row>
    <row r="119" spans="4:14">
      <c r="D119" s="35">
        <v>1.75</v>
      </c>
      <c r="E119" s="66" t="s">
        <v>43</v>
      </c>
    </row>
    <row r="120" spans="4:14">
      <c r="D120" s="35">
        <v>2</v>
      </c>
      <c r="E120" s="66" t="s">
        <v>42</v>
      </c>
    </row>
    <row r="121" spans="4:14">
      <c r="D121" s="35">
        <v>2.25</v>
      </c>
      <c r="E121" s="66" t="s">
        <v>41</v>
      </c>
    </row>
    <row r="122" spans="4:14">
      <c r="D122" s="35">
        <v>2.5</v>
      </c>
      <c r="E122" s="66" t="s">
        <v>40</v>
      </c>
    </row>
    <row r="123" spans="4:14">
      <c r="D123" s="35">
        <v>2.75</v>
      </c>
      <c r="E123" s="66" t="s">
        <v>39</v>
      </c>
    </row>
    <row r="124" spans="4:14">
      <c r="D124" s="35">
        <v>3</v>
      </c>
      <c r="E124" s="66" t="s">
        <v>38</v>
      </c>
    </row>
    <row r="125" spans="4:14">
      <c r="D125" s="35">
        <v>3.25</v>
      </c>
      <c r="E125" s="66" t="s">
        <v>37</v>
      </c>
    </row>
    <row r="126" spans="4:14">
      <c r="D126" s="35">
        <v>3.5</v>
      </c>
      <c r="E126" s="66" t="s">
        <v>36</v>
      </c>
    </row>
    <row r="127" spans="4:14">
      <c r="D127" s="35">
        <v>3.75</v>
      </c>
      <c r="E127" s="66" t="s">
        <v>35</v>
      </c>
    </row>
    <row r="128" spans="4:14">
      <c r="D128" s="35">
        <v>4</v>
      </c>
      <c r="E128" s="66" t="s">
        <v>34</v>
      </c>
    </row>
  </sheetData>
  <sheetProtection algorithmName="SHA-512" hashValue="jLSlXP81Fz0c3kRcdjAmSNSsnRFQy0XVaktpBSsl09wm8X+f/3p6YJ1aiWX2nKOX8zPipQ/wDRE5f65jrWHD8w==" saltValue="Zhz7w1CKr2KnNR1ys39DVg==" spinCount="100000" sheet="1" objects="1" scenarios="1"/>
  <protectedRanges>
    <protectedRange sqref="G92 G6:G91 G94:G109" name="Range1"/>
  </protectedRanges>
  <mergeCells count="91">
    <mergeCell ref="H104:H105"/>
    <mergeCell ref="I104:I105"/>
    <mergeCell ref="J104:J10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C104:C105"/>
    <mergeCell ref="D104:D105"/>
    <mergeCell ref="E104:E105"/>
    <mergeCell ref="F104:F105"/>
    <mergeCell ref="G104:G105"/>
    <mergeCell ref="H95:H96"/>
    <mergeCell ref="I95:I96"/>
    <mergeCell ref="J95:J96"/>
    <mergeCell ref="C97:C98"/>
    <mergeCell ref="D97:D98"/>
    <mergeCell ref="E97:E98"/>
    <mergeCell ref="F97:F98"/>
    <mergeCell ref="G97:G98"/>
    <mergeCell ref="H97:H98"/>
    <mergeCell ref="I97:I98"/>
    <mergeCell ref="J97:J98"/>
    <mergeCell ref="C95:C96"/>
    <mergeCell ref="D95:D96"/>
    <mergeCell ref="E95:E96"/>
    <mergeCell ref="F95:F96"/>
    <mergeCell ref="G95:G96"/>
    <mergeCell ref="H74:H75"/>
    <mergeCell ref="I74:I75"/>
    <mergeCell ref="J74:J75"/>
    <mergeCell ref="C76:C77"/>
    <mergeCell ref="D76:D77"/>
    <mergeCell ref="E76:E77"/>
    <mergeCell ref="F76:F77"/>
    <mergeCell ref="G76:G77"/>
    <mergeCell ref="H76:H77"/>
    <mergeCell ref="I76:I77"/>
    <mergeCell ref="J76:J77"/>
    <mergeCell ref="C74:C75"/>
    <mergeCell ref="D74:D75"/>
    <mergeCell ref="E74:E75"/>
    <mergeCell ref="F74:F75"/>
    <mergeCell ref="G74:G75"/>
    <mergeCell ref="H84:H85"/>
    <mergeCell ref="I84:I85"/>
    <mergeCell ref="J84:J85"/>
    <mergeCell ref="C87:C88"/>
    <mergeCell ref="D87:D88"/>
    <mergeCell ref="E87:E88"/>
    <mergeCell ref="F87:F88"/>
    <mergeCell ref="G87:G88"/>
    <mergeCell ref="H87:H88"/>
    <mergeCell ref="I87:I88"/>
    <mergeCell ref="J87:J88"/>
    <mergeCell ref="C84:C85"/>
    <mergeCell ref="D84:D85"/>
    <mergeCell ref="E84:E85"/>
    <mergeCell ref="F84:F85"/>
    <mergeCell ref="G84:G85"/>
    <mergeCell ref="Q47:Q48"/>
    <mergeCell ref="R47:R48"/>
    <mergeCell ref="S47:S48"/>
    <mergeCell ref="I42:I43"/>
    <mergeCell ref="J42:J43"/>
    <mergeCell ref="M42:M43"/>
    <mergeCell ref="N42:N43"/>
    <mergeCell ref="O42:O43"/>
    <mergeCell ref="Q42:Q43"/>
    <mergeCell ref="R42:R43"/>
    <mergeCell ref="S42:S43"/>
    <mergeCell ref="T47:T48"/>
    <mergeCell ref="U47:U48"/>
    <mergeCell ref="M47:M48"/>
    <mergeCell ref="N47:N48"/>
    <mergeCell ref="B3:B4"/>
    <mergeCell ref="C10:C11"/>
    <mergeCell ref="D10:D11"/>
    <mergeCell ref="E10:E11"/>
    <mergeCell ref="F10:F11"/>
    <mergeCell ref="H10:H11"/>
    <mergeCell ref="I10:I11"/>
    <mergeCell ref="J10:J11"/>
    <mergeCell ref="G10:G11"/>
    <mergeCell ref="I47:I48"/>
    <mergeCell ref="J47:J48"/>
    <mergeCell ref="O47:O4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1"/>
  <sheetViews>
    <sheetView topLeftCell="A88" workbookViewId="0">
      <selection activeCell="A90" sqref="A90:F90"/>
    </sheetView>
  </sheetViews>
  <sheetFormatPr defaultRowHeight="13.2"/>
  <cols>
    <col min="1" max="1" width="8.88671875" style="29"/>
    <col min="2" max="2" width="4.5546875" style="29" bestFit="1" customWidth="1"/>
    <col min="3" max="3" width="8.88671875" style="29"/>
    <col min="4" max="4" width="27.33203125" style="29" customWidth="1"/>
    <col min="5" max="5" width="15" style="29" customWidth="1"/>
    <col min="6" max="7" width="8.88671875" style="29"/>
    <col min="8" max="8" width="16.33203125" style="29" customWidth="1"/>
    <col min="9" max="16384" width="8.88671875" style="29"/>
  </cols>
  <sheetData>
    <row r="2" spans="2:8" ht="14.4" thickBot="1">
      <c r="C2" s="89"/>
      <c r="D2" s="96" t="s">
        <v>257</v>
      </c>
      <c r="E2" s="89"/>
      <c r="F2" s="89"/>
      <c r="G2" s="89"/>
      <c r="H2" s="89"/>
    </row>
    <row r="3" spans="2:8" ht="53.4" thickBot="1">
      <c r="B3" s="97" t="s">
        <v>258</v>
      </c>
      <c r="C3" s="98" t="s">
        <v>259</v>
      </c>
      <c r="D3" s="98" t="s">
        <v>64</v>
      </c>
      <c r="E3" s="98" t="s">
        <v>196</v>
      </c>
      <c r="F3" s="98" t="s">
        <v>190</v>
      </c>
      <c r="G3" s="98" t="s">
        <v>197</v>
      </c>
      <c r="H3" s="98" t="s">
        <v>260</v>
      </c>
    </row>
    <row r="4" spans="2:8" ht="27" thickBot="1">
      <c r="B4" s="99">
        <v>1</v>
      </c>
      <c r="C4" s="100" t="s">
        <v>261</v>
      </c>
      <c r="D4" s="101" t="s">
        <v>76</v>
      </c>
      <c r="E4" s="101" t="s">
        <v>262</v>
      </c>
      <c r="F4" s="101">
        <v>2</v>
      </c>
      <c r="G4" s="101" t="s">
        <v>77</v>
      </c>
      <c r="H4" s="101" t="s">
        <v>263</v>
      </c>
    </row>
    <row r="5" spans="2:8" ht="27" thickBot="1">
      <c r="B5" s="99">
        <v>2</v>
      </c>
      <c r="C5" s="100" t="s">
        <v>264</v>
      </c>
      <c r="D5" s="101" t="s">
        <v>2</v>
      </c>
      <c r="E5" s="101" t="s">
        <v>265</v>
      </c>
      <c r="F5" s="101">
        <v>3</v>
      </c>
      <c r="G5" s="101" t="s">
        <v>79</v>
      </c>
      <c r="H5" s="101" t="s">
        <v>263</v>
      </c>
    </row>
    <row r="6" spans="2:8" ht="27" thickBot="1">
      <c r="B6" s="99">
        <v>3</v>
      </c>
      <c r="C6" s="100" t="s">
        <v>266</v>
      </c>
      <c r="D6" s="101" t="s">
        <v>80</v>
      </c>
      <c r="E6" s="101" t="s">
        <v>267</v>
      </c>
      <c r="F6" s="101">
        <v>3</v>
      </c>
      <c r="G6" s="101" t="s">
        <v>79</v>
      </c>
      <c r="H6" s="101" t="s">
        <v>263</v>
      </c>
    </row>
    <row r="7" spans="2:8" ht="40.200000000000003" thickBot="1">
      <c r="B7" s="99">
        <v>4</v>
      </c>
      <c r="C7" s="100" t="s">
        <v>268</v>
      </c>
      <c r="D7" s="101" t="s">
        <v>82</v>
      </c>
      <c r="E7" s="101" t="s">
        <v>269</v>
      </c>
      <c r="F7" s="101">
        <v>3</v>
      </c>
      <c r="G7" s="101" t="s">
        <v>79</v>
      </c>
      <c r="H7" s="101" t="s">
        <v>263</v>
      </c>
    </row>
    <row r="8" spans="2:8" ht="40.200000000000003" thickBot="1">
      <c r="B8" s="99">
        <v>5</v>
      </c>
      <c r="C8" s="100" t="s">
        <v>270</v>
      </c>
      <c r="D8" s="101" t="s">
        <v>83</v>
      </c>
      <c r="E8" s="101" t="s">
        <v>271</v>
      </c>
      <c r="F8" s="101">
        <v>3</v>
      </c>
      <c r="G8" s="101" t="s">
        <v>79</v>
      </c>
      <c r="H8" s="101" t="s">
        <v>263</v>
      </c>
    </row>
    <row r="9" spans="2:8" ht="27" thickBot="1">
      <c r="B9" s="99">
        <v>6</v>
      </c>
      <c r="C9" s="100" t="s">
        <v>272</v>
      </c>
      <c r="D9" s="101" t="s">
        <v>85</v>
      </c>
      <c r="E9" s="101" t="s">
        <v>273</v>
      </c>
      <c r="F9" s="101">
        <v>3</v>
      </c>
      <c r="G9" s="101" t="s">
        <v>79</v>
      </c>
      <c r="H9" s="101" t="s">
        <v>263</v>
      </c>
    </row>
    <row r="10" spans="2:8" ht="40.200000000000003" thickBot="1">
      <c r="B10" s="99">
        <v>7</v>
      </c>
      <c r="C10" s="100" t="s">
        <v>274</v>
      </c>
      <c r="D10" s="101" t="s">
        <v>86</v>
      </c>
      <c r="E10" s="101" t="s">
        <v>275</v>
      </c>
      <c r="F10" s="101">
        <v>3</v>
      </c>
      <c r="G10" s="101" t="s">
        <v>87</v>
      </c>
      <c r="H10" s="101" t="s">
        <v>263</v>
      </c>
    </row>
    <row r="11" spans="2:8" ht="13.8">
      <c r="B11" s="89"/>
      <c r="C11" s="102"/>
      <c r="D11" s="102"/>
      <c r="E11" s="96" t="s">
        <v>192</v>
      </c>
      <c r="F11" s="103">
        <v>20</v>
      </c>
      <c r="G11" s="102"/>
      <c r="H11" s="102"/>
    </row>
    <row r="12" spans="2:8" ht="13.8" customHeight="1">
      <c r="B12" s="121"/>
      <c r="C12" s="121"/>
      <c r="D12" s="121"/>
      <c r="E12" s="121"/>
      <c r="F12" s="121"/>
      <c r="G12" s="121"/>
      <c r="H12" s="121"/>
    </row>
    <row r="13" spans="2:8" ht="14.4" thickBot="1">
      <c r="B13" s="89"/>
      <c r="C13" s="89"/>
      <c r="D13" s="96" t="s">
        <v>276</v>
      </c>
      <c r="E13" s="89"/>
      <c r="F13" s="89"/>
      <c r="G13" s="89"/>
      <c r="H13" s="89"/>
    </row>
    <row r="14" spans="2:8" ht="53.4" thickBot="1">
      <c r="B14" s="104" t="s">
        <v>258</v>
      </c>
      <c r="C14" s="105" t="s">
        <v>259</v>
      </c>
      <c r="D14" s="105" t="s">
        <v>64</v>
      </c>
      <c r="E14" s="105" t="s">
        <v>196</v>
      </c>
      <c r="F14" s="105" t="s">
        <v>190</v>
      </c>
      <c r="G14" s="105" t="s">
        <v>197</v>
      </c>
      <c r="H14" s="105" t="s">
        <v>260</v>
      </c>
    </row>
    <row r="15" spans="2:8" ht="40.200000000000003" thickBot="1">
      <c r="B15" s="106">
        <v>1</v>
      </c>
      <c r="C15" s="107" t="s">
        <v>277</v>
      </c>
      <c r="D15" s="108" t="s">
        <v>89</v>
      </c>
      <c r="E15" s="108" t="s">
        <v>278</v>
      </c>
      <c r="F15" s="108">
        <v>3</v>
      </c>
      <c r="G15" s="108" t="s">
        <v>90</v>
      </c>
      <c r="H15" s="108" t="s">
        <v>279</v>
      </c>
    </row>
    <row r="16" spans="2:8" ht="27" thickBot="1">
      <c r="B16" s="99">
        <v>2</v>
      </c>
      <c r="C16" s="100" t="s">
        <v>280</v>
      </c>
      <c r="D16" s="101" t="s">
        <v>92</v>
      </c>
      <c r="E16" s="101" t="s">
        <v>281</v>
      </c>
      <c r="F16" s="101">
        <v>3</v>
      </c>
      <c r="G16" s="101" t="s">
        <v>79</v>
      </c>
      <c r="H16" s="101" t="s">
        <v>263</v>
      </c>
    </row>
    <row r="17" spans="2:8" ht="27" thickBot="1">
      <c r="B17" s="99">
        <v>3</v>
      </c>
      <c r="C17" s="100" t="s">
        <v>282</v>
      </c>
      <c r="D17" s="101" t="s">
        <v>93</v>
      </c>
      <c r="E17" s="101" t="s">
        <v>283</v>
      </c>
      <c r="F17" s="101">
        <v>3</v>
      </c>
      <c r="G17" s="101" t="s">
        <v>79</v>
      </c>
      <c r="H17" s="101" t="s">
        <v>263</v>
      </c>
    </row>
    <row r="18" spans="2:8" ht="40.200000000000003" thickBot="1">
      <c r="B18" s="99">
        <v>4</v>
      </c>
      <c r="C18" s="100" t="s">
        <v>284</v>
      </c>
      <c r="D18" s="101" t="s">
        <v>94</v>
      </c>
      <c r="E18" s="101" t="s">
        <v>285</v>
      </c>
      <c r="F18" s="101">
        <v>3</v>
      </c>
      <c r="G18" s="101" t="s">
        <v>79</v>
      </c>
      <c r="H18" s="101" t="s">
        <v>263</v>
      </c>
    </row>
    <row r="19" spans="2:8" ht="27" thickBot="1">
      <c r="B19" s="99">
        <v>5</v>
      </c>
      <c r="C19" s="100" t="s">
        <v>286</v>
      </c>
      <c r="D19" s="101" t="s">
        <v>96</v>
      </c>
      <c r="E19" s="101" t="s">
        <v>287</v>
      </c>
      <c r="F19" s="101">
        <v>3</v>
      </c>
      <c r="G19" s="101" t="s">
        <v>79</v>
      </c>
      <c r="H19" s="101" t="s">
        <v>263</v>
      </c>
    </row>
    <row r="20" spans="2:8" ht="27" thickBot="1">
      <c r="B20" s="99">
        <v>6</v>
      </c>
      <c r="C20" s="100" t="s">
        <v>288</v>
      </c>
      <c r="D20" s="101" t="s">
        <v>5</v>
      </c>
      <c r="E20" s="101" t="s">
        <v>289</v>
      </c>
      <c r="F20" s="101">
        <v>3</v>
      </c>
      <c r="G20" s="101" t="s">
        <v>79</v>
      </c>
      <c r="H20" s="101" t="s">
        <v>263</v>
      </c>
    </row>
    <row r="21" spans="2:8" ht="27" thickBot="1">
      <c r="B21" s="99">
        <v>7</v>
      </c>
      <c r="C21" s="100" t="s">
        <v>290</v>
      </c>
      <c r="D21" s="101" t="s">
        <v>1</v>
      </c>
      <c r="E21" s="101" t="s">
        <v>291</v>
      </c>
      <c r="F21" s="101">
        <v>2</v>
      </c>
      <c r="G21" s="101" t="s">
        <v>87</v>
      </c>
      <c r="H21" s="101" t="s">
        <v>263</v>
      </c>
    </row>
    <row r="22" spans="2:8" ht="14.4" thickBot="1">
      <c r="B22" s="89"/>
      <c r="C22" s="109"/>
      <c r="D22" s="110"/>
      <c r="E22" s="111" t="s">
        <v>192</v>
      </c>
      <c r="F22" s="112">
        <v>20</v>
      </c>
      <c r="G22" s="113"/>
      <c r="H22" s="101"/>
    </row>
    <row r="23" spans="2:8" ht="13.8">
      <c r="B23" s="89"/>
      <c r="C23" s="89"/>
      <c r="D23" s="89"/>
      <c r="E23" s="89"/>
      <c r="F23" s="89"/>
      <c r="G23" s="89"/>
      <c r="H23" s="89"/>
    </row>
    <row r="24" spans="2:8" ht="14.4" thickBot="1">
      <c r="B24" s="89"/>
      <c r="C24" s="89"/>
      <c r="D24" s="96" t="s">
        <v>292</v>
      </c>
      <c r="E24" s="89"/>
      <c r="F24" s="89"/>
      <c r="G24" s="89"/>
      <c r="H24" s="89"/>
    </row>
    <row r="25" spans="2:8" ht="53.4" thickBot="1">
      <c r="B25" s="104" t="s">
        <v>258</v>
      </c>
      <c r="C25" s="105" t="s">
        <v>259</v>
      </c>
      <c r="D25" s="105" t="s">
        <v>64</v>
      </c>
      <c r="E25" s="105" t="s">
        <v>196</v>
      </c>
      <c r="F25" s="105" t="s">
        <v>190</v>
      </c>
      <c r="G25" s="105" t="s">
        <v>197</v>
      </c>
      <c r="H25" s="105" t="s">
        <v>260</v>
      </c>
    </row>
    <row r="26" spans="2:8" ht="40.200000000000003" thickBot="1">
      <c r="B26" s="106">
        <v>1</v>
      </c>
      <c r="C26" s="107" t="s">
        <v>293</v>
      </c>
      <c r="D26" s="108" t="s">
        <v>98</v>
      </c>
      <c r="E26" s="108" t="s">
        <v>98</v>
      </c>
      <c r="F26" s="108">
        <v>3</v>
      </c>
      <c r="G26" s="108" t="s">
        <v>90</v>
      </c>
      <c r="H26" s="108" t="s">
        <v>279</v>
      </c>
    </row>
    <row r="27" spans="2:8" ht="27" thickBot="1">
      <c r="B27" s="99">
        <v>2</v>
      </c>
      <c r="C27" s="100" t="s">
        <v>294</v>
      </c>
      <c r="D27" s="101" t="s">
        <v>295</v>
      </c>
      <c r="E27" s="101" t="s">
        <v>296</v>
      </c>
      <c r="F27" s="101">
        <v>2</v>
      </c>
      <c r="G27" s="101" t="s">
        <v>87</v>
      </c>
      <c r="H27" s="101" t="s">
        <v>263</v>
      </c>
    </row>
    <row r="28" spans="2:8" ht="27" thickBot="1">
      <c r="B28" s="99">
        <v>3</v>
      </c>
      <c r="C28" s="100" t="s">
        <v>297</v>
      </c>
      <c r="D28" s="101" t="s">
        <v>101</v>
      </c>
      <c r="E28" s="101" t="s">
        <v>298</v>
      </c>
      <c r="F28" s="101">
        <v>3</v>
      </c>
      <c r="G28" s="101" t="s">
        <v>79</v>
      </c>
      <c r="H28" s="101" t="s">
        <v>263</v>
      </c>
    </row>
    <row r="29" spans="2:8" ht="27" thickBot="1">
      <c r="B29" s="99">
        <v>4</v>
      </c>
      <c r="C29" s="100" t="s">
        <v>299</v>
      </c>
      <c r="D29" s="101" t="s">
        <v>10</v>
      </c>
      <c r="E29" s="101" t="s">
        <v>300</v>
      </c>
      <c r="F29" s="101">
        <v>2</v>
      </c>
      <c r="G29" s="101" t="s">
        <v>79</v>
      </c>
      <c r="H29" s="101" t="s">
        <v>263</v>
      </c>
    </row>
    <row r="30" spans="2:8" ht="53.4" thickBot="1">
      <c r="B30" s="99">
        <v>5</v>
      </c>
      <c r="C30" s="100" t="s">
        <v>301</v>
      </c>
      <c r="D30" s="101" t="s">
        <v>103</v>
      </c>
      <c r="E30" s="101" t="s">
        <v>302</v>
      </c>
      <c r="F30" s="101">
        <v>3</v>
      </c>
      <c r="G30" s="101" t="s">
        <v>79</v>
      </c>
      <c r="H30" s="101" t="s">
        <v>263</v>
      </c>
    </row>
    <row r="31" spans="2:8" ht="27" thickBot="1">
      <c r="B31" s="99">
        <v>6</v>
      </c>
      <c r="C31" s="100" t="s">
        <v>303</v>
      </c>
      <c r="D31" s="101" t="s">
        <v>104</v>
      </c>
      <c r="E31" s="101" t="s">
        <v>304</v>
      </c>
      <c r="F31" s="101">
        <v>2</v>
      </c>
      <c r="G31" s="101" t="s">
        <v>79</v>
      </c>
      <c r="H31" s="101" t="s">
        <v>263</v>
      </c>
    </row>
    <row r="32" spans="2:8" ht="40.200000000000003" thickBot="1">
      <c r="B32" s="99">
        <v>7</v>
      </c>
      <c r="C32" s="100" t="s">
        <v>305</v>
      </c>
      <c r="D32" s="101" t="s">
        <v>105</v>
      </c>
      <c r="E32" s="101" t="s">
        <v>306</v>
      </c>
      <c r="F32" s="101">
        <v>3</v>
      </c>
      <c r="G32" s="101" t="s">
        <v>79</v>
      </c>
      <c r="H32" s="101" t="s">
        <v>263</v>
      </c>
    </row>
    <row r="33" spans="2:8" ht="27" thickBot="1">
      <c r="B33" s="99">
        <v>8</v>
      </c>
      <c r="C33" s="100" t="s">
        <v>307</v>
      </c>
      <c r="D33" s="101" t="s">
        <v>8</v>
      </c>
      <c r="E33" s="101" t="s">
        <v>308</v>
      </c>
      <c r="F33" s="101">
        <v>2</v>
      </c>
      <c r="G33" s="101" t="s">
        <v>79</v>
      </c>
      <c r="H33" s="101" t="s">
        <v>263</v>
      </c>
    </row>
    <row r="34" spans="2:8" ht="27" thickBot="1">
      <c r="B34" s="99">
        <v>9</v>
      </c>
      <c r="C34" s="100" t="s">
        <v>309</v>
      </c>
      <c r="D34" s="101" t="s">
        <v>27</v>
      </c>
      <c r="E34" s="101" t="s">
        <v>310</v>
      </c>
      <c r="F34" s="101">
        <v>3</v>
      </c>
      <c r="G34" s="101" t="s">
        <v>79</v>
      </c>
      <c r="H34" s="101" t="s">
        <v>263</v>
      </c>
    </row>
    <row r="35" spans="2:8" ht="14.4" thickBot="1">
      <c r="B35" s="89"/>
      <c r="C35" s="109"/>
      <c r="D35" s="110"/>
      <c r="E35" s="111" t="s">
        <v>192</v>
      </c>
      <c r="F35" s="114">
        <v>23</v>
      </c>
      <c r="G35" s="113"/>
      <c r="H35" s="101"/>
    </row>
    <row r="36" spans="2:8" ht="13.2" customHeight="1">
      <c r="B36" s="121"/>
      <c r="C36" s="122"/>
      <c r="D36" s="123"/>
      <c r="E36" s="122"/>
      <c r="F36" s="122"/>
      <c r="G36" s="122"/>
      <c r="H36" s="122"/>
    </row>
    <row r="37" spans="2:8" ht="13.2" customHeight="1">
      <c r="B37" s="121"/>
      <c r="C37" s="121"/>
      <c r="D37" s="124"/>
      <c r="E37" s="121"/>
      <c r="F37" s="121"/>
      <c r="G37" s="121"/>
      <c r="H37" s="121"/>
    </row>
    <row r="38" spans="2:8" ht="14.4" thickBot="1">
      <c r="B38" s="89"/>
      <c r="C38" s="89"/>
      <c r="D38" s="96" t="s">
        <v>311</v>
      </c>
      <c r="E38" s="89"/>
      <c r="F38" s="89"/>
      <c r="G38" s="89"/>
      <c r="H38" s="89"/>
    </row>
    <row r="39" spans="2:8" ht="53.4" thickBot="1">
      <c r="B39" s="97" t="s">
        <v>258</v>
      </c>
      <c r="C39" s="105" t="s">
        <v>259</v>
      </c>
      <c r="D39" s="105" t="s">
        <v>64</v>
      </c>
      <c r="E39" s="105" t="s">
        <v>196</v>
      </c>
      <c r="F39" s="105" t="s">
        <v>190</v>
      </c>
      <c r="G39" s="105" t="s">
        <v>197</v>
      </c>
      <c r="H39" s="105" t="s">
        <v>260</v>
      </c>
    </row>
    <row r="40" spans="2:8" ht="27" thickBot="1">
      <c r="B40" s="99">
        <v>1</v>
      </c>
      <c r="C40" s="107" t="s">
        <v>312</v>
      </c>
      <c r="D40" s="108" t="s">
        <v>11</v>
      </c>
      <c r="E40" s="108" t="s">
        <v>11</v>
      </c>
      <c r="F40" s="108">
        <v>3</v>
      </c>
      <c r="G40" s="108" t="s">
        <v>79</v>
      </c>
      <c r="H40" s="108" t="s">
        <v>263</v>
      </c>
    </row>
    <row r="41" spans="2:8" ht="27" thickBot="1">
      <c r="B41" s="99">
        <v>2</v>
      </c>
      <c r="C41" s="100" t="s">
        <v>313</v>
      </c>
      <c r="D41" s="101" t="s">
        <v>108</v>
      </c>
      <c r="E41" s="101" t="s">
        <v>314</v>
      </c>
      <c r="F41" s="101">
        <v>3</v>
      </c>
      <c r="G41" s="101" t="s">
        <v>79</v>
      </c>
      <c r="H41" s="101" t="s">
        <v>263</v>
      </c>
    </row>
    <row r="42" spans="2:8" ht="27" thickBot="1">
      <c r="B42" s="99">
        <v>3</v>
      </c>
      <c r="C42" s="100" t="s">
        <v>315</v>
      </c>
      <c r="D42" s="101" t="s">
        <v>109</v>
      </c>
      <c r="E42" s="101" t="s">
        <v>316</v>
      </c>
      <c r="F42" s="101">
        <v>3</v>
      </c>
      <c r="G42" s="101" t="s">
        <v>79</v>
      </c>
      <c r="H42" s="101" t="s">
        <v>263</v>
      </c>
    </row>
    <row r="43" spans="2:8" ht="27" thickBot="1">
      <c r="B43" s="99">
        <v>4</v>
      </c>
      <c r="C43" s="100" t="s">
        <v>317</v>
      </c>
      <c r="D43" s="101" t="s">
        <v>111</v>
      </c>
      <c r="E43" s="101" t="s">
        <v>318</v>
      </c>
      <c r="F43" s="101">
        <v>3</v>
      </c>
      <c r="G43" s="101" t="s">
        <v>79</v>
      </c>
      <c r="H43" s="101" t="s">
        <v>263</v>
      </c>
    </row>
    <row r="44" spans="2:8" ht="53.4" thickBot="1">
      <c r="B44" s="99">
        <v>5</v>
      </c>
      <c r="C44" s="100" t="s">
        <v>319</v>
      </c>
      <c r="D44" s="101" t="s">
        <v>112</v>
      </c>
      <c r="E44" s="101" t="s">
        <v>320</v>
      </c>
      <c r="F44" s="101">
        <v>3</v>
      </c>
      <c r="G44" s="101" t="s">
        <v>79</v>
      </c>
      <c r="H44" s="101" t="s">
        <v>263</v>
      </c>
    </row>
    <row r="45" spans="2:8" ht="27" thickBot="1">
      <c r="B45" s="99">
        <v>6</v>
      </c>
      <c r="C45" s="100" t="s">
        <v>321</v>
      </c>
      <c r="D45" s="101" t="s">
        <v>113</v>
      </c>
      <c r="E45" s="101" t="s">
        <v>322</v>
      </c>
      <c r="F45" s="101">
        <v>3</v>
      </c>
      <c r="G45" s="101" t="s">
        <v>79</v>
      </c>
      <c r="H45" s="101" t="s">
        <v>263</v>
      </c>
    </row>
    <row r="46" spans="2:8" ht="27" thickBot="1">
      <c r="B46" s="99">
        <v>7</v>
      </c>
      <c r="C46" s="100" t="s">
        <v>323</v>
      </c>
      <c r="D46" s="101" t="s">
        <v>114</v>
      </c>
      <c r="E46" s="101" t="s">
        <v>324</v>
      </c>
      <c r="F46" s="101">
        <v>3</v>
      </c>
      <c r="G46" s="101" t="s">
        <v>79</v>
      </c>
      <c r="H46" s="101" t="s">
        <v>263</v>
      </c>
    </row>
    <row r="47" spans="2:8" ht="27" thickBot="1">
      <c r="B47" s="99">
        <v>8</v>
      </c>
      <c r="C47" s="100"/>
      <c r="D47" s="101" t="s">
        <v>116</v>
      </c>
      <c r="E47" s="101" t="s">
        <v>325</v>
      </c>
      <c r="F47" s="101">
        <v>3</v>
      </c>
      <c r="G47" s="101" t="s">
        <v>129</v>
      </c>
      <c r="H47" s="101" t="s">
        <v>263</v>
      </c>
    </row>
    <row r="48" spans="2:8" ht="14.4" thickBot="1">
      <c r="B48" s="89"/>
      <c r="C48" s="109"/>
      <c r="D48" s="110"/>
      <c r="E48" s="115" t="s">
        <v>192</v>
      </c>
      <c r="F48" s="116">
        <v>24</v>
      </c>
      <c r="G48" s="113"/>
      <c r="H48" s="101"/>
    </row>
    <row r="49" spans="2:8" ht="13.8">
      <c r="B49" s="89"/>
      <c r="C49" s="89"/>
      <c r="D49" s="89"/>
      <c r="E49" s="89"/>
      <c r="F49" s="89"/>
      <c r="G49" s="89"/>
      <c r="H49" s="89"/>
    </row>
    <row r="50" spans="2:8" ht="14.4" thickBot="1">
      <c r="B50" s="89"/>
      <c r="C50" s="89"/>
      <c r="D50" s="96" t="s">
        <v>326</v>
      </c>
      <c r="E50" s="89"/>
      <c r="F50" s="89"/>
      <c r="G50" s="89"/>
      <c r="H50" s="89"/>
    </row>
    <row r="51" spans="2:8" ht="53.4" thickBot="1">
      <c r="B51" s="97" t="s">
        <v>258</v>
      </c>
      <c r="C51" s="98" t="s">
        <v>259</v>
      </c>
      <c r="D51" s="98" t="s">
        <v>64</v>
      </c>
      <c r="E51" s="98" t="s">
        <v>196</v>
      </c>
      <c r="F51" s="98" t="s">
        <v>190</v>
      </c>
      <c r="G51" s="98" t="s">
        <v>197</v>
      </c>
      <c r="H51" s="98" t="s">
        <v>260</v>
      </c>
    </row>
    <row r="52" spans="2:8" ht="40.200000000000003" thickBot="1">
      <c r="B52" s="99">
        <v>1</v>
      </c>
      <c r="C52" s="100" t="s">
        <v>327</v>
      </c>
      <c r="D52" s="101" t="s">
        <v>117</v>
      </c>
      <c r="E52" s="101" t="s">
        <v>328</v>
      </c>
      <c r="F52" s="101">
        <v>3</v>
      </c>
      <c r="G52" s="101" t="s">
        <v>79</v>
      </c>
      <c r="H52" s="101" t="s">
        <v>263</v>
      </c>
    </row>
    <row r="53" spans="2:8" ht="27" thickBot="1">
      <c r="B53" s="99">
        <v>2</v>
      </c>
      <c r="C53" s="100" t="s">
        <v>329</v>
      </c>
      <c r="D53" s="101" t="s">
        <v>118</v>
      </c>
      <c r="E53" s="101" t="s">
        <v>330</v>
      </c>
      <c r="F53" s="101">
        <v>3</v>
      </c>
      <c r="G53" s="101" t="s">
        <v>79</v>
      </c>
      <c r="H53" s="101" t="s">
        <v>263</v>
      </c>
    </row>
    <row r="54" spans="2:8" ht="40.200000000000003" thickBot="1">
      <c r="B54" s="99">
        <v>3</v>
      </c>
      <c r="C54" s="100" t="s">
        <v>331</v>
      </c>
      <c r="D54" s="101" t="s">
        <v>120</v>
      </c>
      <c r="E54" s="101" t="s">
        <v>332</v>
      </c>
      <c r="F54" s="101">
        <v>3</v>
      </c>
      <c r="G54" s="101" t="s">
        <v>79</v>
      </c>
      <c r="H54" s="101" t="s">
        <v>263</v>
      </c>
    </row>
    <row r="55" spans="2:8" ht="27" thickBot="1">
      <c r="B55" s="99">
        <v>4</v>
      </c>
      <c r="C55" s="100" t="s">
        <v>333</v>
      </c>
      <c r="D55" s="101" t="s">
        <v>121</v>
      </c>
      <c r="E55" s="101" t="s">
        <v>334</v>
      </c>
      <c r="F55" s="101">
        <v>3</v>
      </c>
      <c r="G55" s="101" t="s">
        <v>79</v>
      </c>
      <c r="H55" s="101" t="s">
        <v>263</v>
      </c>
    </row>
    <row r="56" spans="2:8" ht="27" thickBot="1">
      <c r="B56" s="99">
        <v>5</v>
      </c>
      <c r="C56" s="100" t="s">
        <v>335</v>
      </c>
      <c r="D56" s="101" t="s">
        <v>123</v>
      </c>
      <c r="E56" s="101" t="s">
        <v>336</v>
      </c>
      <c r="F56" s="101">
        <v>3</v>
      </c>
      <c r="G56" s="101" t="s">
        <v>79</v>
      </c>
      <c r="H56" s="101" t="s">
        <v>263</v>
      </c>
    </row>
    <row r="57" spans="2:8" ht="40.200000000000003" thickBot="1">
      <c r="B57" s="99">
        <v>6</v>
      </c>
      <c r="C57" s="100" t="s">
        <v>337</v>
      </c>
      <c r="D57" s="101" t="s">
        <v>124</v>
      </c>
      <c r="E57" s="101" t="s">
        <v>338</v>
      </c>
      <c r="F57" s="101">
        <v>3</v>
      </c>
      <c r="G57" s="101" t="s">
        <v>79</v>
      </c>
      <c r="H57" s="101" t="s">
        <v>263</v>
      </c>
    </row>
    <row r="58" spans="2:8" ht="27" thickBot="1">
      <c r="B58" s="99">
        <v>7</v>
      </c>
      <c r="C58" s="100" t="s">
        <v>339</v>
      </c>
      <c r="D58" s="101" t="s">
        <v>24</v>
      </c>
      <c r="E58" s="101" t="s">
        <v>340</v>
      </c>
      <c r="F58" s="101">
        <v>3</v>
      </c>
      <c r="G58" s="101" t="s">
        <v>79</v>
      </c>
      <c r="H58" s="101" t="s">
        <v>263</v>
      </c>
    </row>
    <row r="59" spans="2:8" ht="27" thickBot="1">
      <c r="B59" s="99">
        <v>8</v>
      </c>
      <c r="C59" s="100"/>
      <c r="D59" s="101" t="s">
        <v>128</v>
      </c>
      <c r="E59" s="101" t="s">
        <v>341</v>
      </c>
      <c r="F59" s="101">
        <v>3</v>
      </c>
      <c r="G59" s="101" t="s">
        <v>129</v>
      </c>
      <c r="H59" s="101" t="s">
        <v>263</v>
      </c>
    </row>
    <row r="60" spans="2:8" ht="14.4" thickBot="1">
      <c r="B60" s="89"/>
      <c r="C60" s="109"/>
      <c r="D60" s="110"/>
      <c r="E60" s="111" t="s">
        <v>192</v>
      </c>
      <c r="F60" s="112">
        <v>24</v>
      </c>
      <c r="G60" s="113"/>
      <c r="H60" s="101"/>
    </row>
    <row r="61" spans="2:8" ht="13.2" customHeight="1">
      <c r="B61" s="121"/>
      <c r="C61" s="123"/>
      <c r="D61" s="123"/>
      <c r="E61" s="122"/>
      <c r="F61" s="122"/>
      <c r="G61" s="122"/>
      <c r="H61" s="122"/>
    </row>
    <row r="62" spans="2:8" ht="13.2" customHeight="1">
      <c r="B62" s="121"/>
      <c r="C62" s="121"/>
      <c r="D62" s="96"/>
      <c r="E62" s="121"/>
      <c r="F62" s="121"/>
      <c r="G62" s="121"/>
      <c r="H62" s="121"/>
    </row>
    <row r="63" spans="2:8" ht="13.2" customHeight="1">
      <c r="B63" s="121"/>
      <c r="C63" s="121"/>
      <c r="D63" s="96"/>
      <c r="E63" s="121"/>
      <c r="F63" s="121"/>
      <c r="G63" s="121"/>
      <c r="H63" s="121"/>
    </row>
    <row r="64" spans="2:8" ht="27" customHeight="1" thickBot="1">
      <c r="B64" s="125"/>
      <c r="C64" s="125"/>
      <c r="D64" s="96" t="s">
        <v>342</v>
      </c>
      <c r="E64" s="125"/>
      <c r="F64" s="125"/>
      <c r="G64" s="125"/>
      <c r="H64" s="125"/>
    </row>
    <row r="65" spans="2:8" ht="53.4" thickBot="1">
      <c r="B65" s="97" t="s">
        <v>258</v>
      </c>
      <c r="C65" s="98" t="s">
        <v>259</v>
      </c>
      <c r="D65" s="98" t="s">
        <v>64</v>
      </c>
      <c r="E65" s="98" t="s">
        <v>196</v>
      </c>
      <c r="F65" s="98" t="s">
        <v>190</v>
      </c>
      <c r="G65" s="98" t="s">
        <v>197</v>
      </c>
      <c r="H65" s="98" t="s">
        <v>260</v>
      </c>
    </row>
    <row r="66" spans="2:8" ht="27" thickBot="1">
      <c r="B66" s="99">
        <v>1</v>
      </c>
      <c r="C66" s="100" t="s">
        <v>343</v>
      </c>
      <c r="D66" s="101" t="s">
        <v>130</v>
      </c>
      <c r="E66" s="101" t="s">
        <v>344</v>
      </c>
      <c r="F66" s="101">
        <v>2</v>
      </c>
      <c r="G66" s="101" t="s">
        <v>87</v>
      </c>
      <c r="H66" s="101" t="s">
        <v>263</v>
      </c>
    </row>
    <row r="67" spans="2:8" ht="27" thickBot="1">
      <c r="B67" s="99">
        <v>2</v>
      </c>
      <c r="C67" s="100" t="s">
        <v>345</v>
      </c>
      <c r="D67" s="101" t="s">
        <v>0</v>
      </c>
      <c r="E67" s="101" t="s">
        <v>346</v>
      </c>
      <c r="F67" s="101">
        <v>2</v>
      </c>
      <c r="G67" s="101" t="s">
        <v>87</v>
      </c>
      <c r="H67" s="101" t="s">
        <v>263</v>
      </c>
    </row>
    <row r="68" spans="2:8" ht="119.4" thickBot="1">
      <c r="B68" s="99">
        <v>3</v>
      </c>
      <c r="C68" s="100" t="s">
        <v>347</v>
      </c>
      <c r="D68" s="101" t="s">
        <v>131</v>
      </c>
      <c r="E68" s="101" t="s">
        <v>348</v>
      </c>
      <c r="F68" s="101">
        <v>4</v>
      </c>
      <c r="G68" s="101" t="s">
        <v>79</v>
      </c>
      <c r="H68" s="101" t="s">
        <v>349</v>
      </c>
    </row>
    <row r="69" spans="2:8" ht="27" thickBot="1">
      <c r="B69" s="99">
        <v>4</v>
      </c>
      <c r="C69" s="100" t="s">
        <v>350</v>
      </c>
      <c r="D69" s="101" t="s">
        <v>9</v>
      </c>
      <c r="E69" s="101" t="s">
        <v>351</v>
      </c>
      <c r="F69" s="101">
        <v>3</v>
      </c>
      <c r="G69" s="101" t="s">
        <v>79</v>
      </c>
      <c r="H69" s="101" t="s">
        <v>263</v>
      </c>
    </row>
    <row r="70" spans="2:8" ht="27" thickBot="1">
      <c r="B70" s="99">
        <v>5</v>
      </c>
      <c r="C70" s="100"/>
      <c r="D70" s="101" t="s">
        <v>133</v>
      </c>
      <c r="E70" s="101" t="s">
        <v>352</v>
      </c>
      <c r="F70" s="101">
        <v>3</v>
      </c>
      <c r="G70" s="101" t="s">
        <v>129</v>
      </c>
      <c r="H70" s="101" t="s">
        <v>263</v>
      </c>
    </row>
    <row r="71" spans="2:8" ht="27" thickBot="1">
      <c r="B71" s="99">
        <v>6</v>
      </c>
      <c r="C71" s="100"/>
      <c r="D71" s="101" t="s">
        <v>135</v>
      </c>
      <c r="E71" s="101" t="s">
        <v>353</v>
      </c>
      <c r="F71" s="101">
        <v>3</v>
      </c>
      <c r="G71" s="101" t="s">
        <v>129</v>
      </c>
      <c r="H71" s="101" t="s">
        <v>263</v>
      </c>
    </row>
    <row r="72" spans="2:8" ht="27" thickBot="1">
      <c r="B72" s="99">
        <v>7</v>
      </c>
      <c r="C72" s="100"/>
      <c r="D72" s="101" t="s">
        <v>136</v>
      </c>
      <c r="E72" s="101" t="s">
        <v>354</v>
      </c>
      <c r="F72" s="101">
        <v>3</v>
      </c>
      <c r="G72" s="101" t="s">
        <v>129</v>
      </c>
      <c r="H72" s="101" t="s">
        <v>263</v>
      </c>
    </row>
    <row r="73" spans="2:8" ht="27" thickBot="1">
      <c r="B73" s="99">
        <v>8</v>
      </c>
      <c r="C73" s="100"/>
      <c r="D73" s="101" t="s">
        <v>137</v>
      </c>
      <c r="E73" s="101" t="s">
        <v>355</v>
      </c>
      <c r="F73" s="101">
        <v>3</v>
      </c>
      <c r="G73" s="101" t="s">
        <v>129</v>
      </c>
      <c r="H73" s="101" t="s">
        <v>263</v>
      </c>
    </row>
    <row r="74" spans="2:8" ht="14.4" thickBot="1">
      <c r="B74" s="89"/>
      <c r="C74" s="109"/>
      <c r="D74" s="110"/>
      <c r="E74" s="111" t="s">
        <v>192</v>
      </c>
      <c r="F74" s="112">
        <v>23</v>
      </c>
      <c r="G74" s="113"/>
      <c r="H74" s="101"/>
    </row>
    <row r="75" spans="2:8" ht="13.8">
      <c r="B75" s="89"/>
      <c r="C75" s="89"/>
      <c r="D75" s="89"/>
      <c r="E75" s="89"/>
      <c r="F75" s="89"/>
      <c r="G75" s="89"/>
      <c r="H75" s="89"/>
    </row>
    <row r="76" spans="2:8" ht="14.4" thickBot="1">
      <c r="B76" s="89"/>
      <c r="C76" s="89"/>
      <c r="D76" s="96" t="s">
        <v>356</v>
      </c>
      <c r="E76" s="89"/>
      <c r="F76" s="89"/>
      <c r="G76" s="89"/>
      <c r="H76" s="89"/>
    </row>
    <row r="77" spans="2:8" ht="53.4" thickBot="1">
      <c r="B77" s="104" t="s">
        <v>258</v>
      </c>
      <c r="C77" s="105" t="s">
        <v>259</v>
      </c>
      <c r="D77" s="105" t="s">
        <v>64</v>
      </c>
      <c r="E77" s="105" t="s">
        <v>196</v>
      </c>
      <c r="F77" s="98" t="s">
        <v>190</v>
      </c>
      <c r="G77" s="98" t="s">
        <v>197</v>
      </c>
      <c r="H77" s="98" t="s">
        <v>260</v>
      </c>
    </row>
    <row r="78" spans="2:8" ht="27" thickBot="1">
      <c r="B78" s="117">
        <v>1</v>
      </c>
      <c r="C78" s="108" t="s">
        <v>357</v>
      </c>
      <c r="D78" s="108" t="s">
        <v>138</v>
      </c>
      <c r="E78" s="108" t="s">
        <v>358</v>
      </c>
      <c r="F78" s="118">
        <v>2</v>
      </c>
      <c r="G78" s="118" t="s">
        <v>359</v>
      </c>
      <c r="H78" s="101" t="s">
        <v>263</v>
      </c>
    </row>
    <row r="79" spans="2:8" ht="40.200000000000003" thickBot="1">
      <c r="B79" s="119">
        <v>2</v>
      </c>
      <c r="C79" s="101" t="s">
        <v>360</v>
      </c>
      <c r="D79" s="101" t="s">
        <v>139</v>
      </c>
      <c r="E79" s="101" t="s">
        <v>361</v>
      </c>
      <c r="F79" s="118">
        <v>6</v>
      </c>
      <c r="G79" s="118" t="s">
        <v>79</v>
      </c>
      <c r="H79" s="101" t="s">
        <v>362</v>
      </c>
    </row>
    <row r="80" spans="2:8" ht="14.4" thickBot="1">
      <c r="B80" s="89"/>
      <c r="C80" s="109"/>
      <c r="D80" s="110"/>
      <c r="E80" s="120" t="s">
        <v>192</v>
      </c>
      <c r="F80" s="118">
        <v>8</v>
      </c>
      <c r="G80" s="118"/>
      <c r="H80" s="101"/>
    </row>
    <row r="81" spans="1:8" ht="13.8">
      <c r="B81" s="89"/>
      <c r="C81" s="89"/>
      <c r="D81" s="89"/>
      <c r="E81" s="89"/>
      <c r="F81" s="89"/>
      <c r="G81" s="89"/>
      <c r="H81" s="89"/>
    </row>
    <row r="82" spans="1:8" ht="14.4" thickBot="1">
      <c r="B82" s="89"/>
      <c r="C82" s="89"/>
      <c r="D82" s="96" t="s">
        <v>363</v>
      </c>
      <c r="E82" s="89"/>
      <c r="F82" s="89"/>
      <c r="G82" s="89"/>
      <c r="H82" s="89"/>
    </row>
    <row r="83" spans="1:8" ht="53.4" thickBot="1">
      <c r="B83" s="104" t="s">
        <v>258</v>
      </c>
      <c r="C83" s="98" t="s">
        <v>259</v>
      </c>
      <c r="D83" s="98" t="s">
        <v>64</v>
      </c>
      <c r="E83" s="98" t="s">
        <v>196</v>
      </c>
      <c r="F83" s="98" t="s">
        <v>190</v>
      </c>
      <c r="G83" s="98" t="s">
        <v>197</v>
      </c>
      <c r="H83" s="98" t="s">
        <v>260</v>
      </c>
    </row>
    <row r="84" spans="1:8" ht="27" thickBot="1">
      <c r="B84" s="117">
        <v>1</v>
      </c>
      <c r="C84" s="101" t="s">
        <v>364</v>
      </c>
      <c r="D84" s="110" t="s">
        <v>140</v>
      </c>
      <c r="E84" s="120" t="s">
        <v>365</v>
      </c>
      <c r="F84" s="118">
        <v>4</v>
      </c>
      <c r="G84" s="118" t="s">
        <v>79</v>
      </c>
      <c r="H84" s="101" t="s">
        <v>366</v>
      </c>
    </row>
    <row r="87" spans="1:8" ht="13.8" thickBot="1"/>
    <row r="88" spans="1:8" ht="27.6">
      <c r="B88" s="213" t="s">
        <v>19</v>
      </c>
      <c r="C88" s="90"/>
      <c r="D88" s="90" t="s">
        <v>194</v>
      </c>
      <c r="E88" s="213" t="s">
        <v>196</v>
      </c>
      <c r="F88" s="213" t="s">
        <v>190</v>
      </c>
      <c r="G88" s="213" t="s">
        <v>197</v>
      </c>
    </row>
    <row r="89" spans="1:8" ht="55.8" thickBot="1">
      <c r="B89" s="214"/>
      <c r="C89" s="91" t="s">
        <v>193</v>
      </c>
      <c r="D89" s="91" t="s">
        <v>195</v>
      </c>
      <c r="E89" s="214"/>
      <c r="F89" s="214"/>
      <c r="G89" s="214"/>
    </row>
    <row r="90" spans="1:8" ht="14.4" customHeight="1" thickBot="1">
      <c r="A90" s="210" t="s">
        <v>198</v>
      </c>
      <c r="B90" s="211"/>
      <c r="C90" s="211"/>
      <c r="D90" s="211"/>
      <c r="E90" s="211"/>
      <c r="F90" s="212"/>
    </row>
    <row r="92" spans="1:8" ht="41.4">
      <c r="B92" s="216">
        <v>1</v>
      </c>
      <c r="C92" s="216" t="s">
        <v>199</v>
      </c>
      <c r="D92" s="216" t="s">
        <v>200</v>
      </c>
      <c r="E92" s="216" t="s">
        <v>201</v>
      </c>
      <c r="F92" s="217">
        <v>3</v>
      </c>
      <c r="G92" s="217" t="s">
        <v>129</v>
      </c>
    </row>
    <row r="93" spans="1:8" ht="27.6">
      <c r="B93" s="216">
        <v>2</v>
      </c>
      <c r="C93" s="216" t="s">
        <v>202</v>
      </c>
      <c r="D93" s="216" t="s">
        <v>176</v>
      </c>
      <c r="E93" s="216" t="s">
        <v>203</v>
      </c>
      <c r="F93" s="217">
        <v>3</v>
      </c>
      <c r="G93" s="217" t="s">
        <v>129</v>
      </c>
    </row>
    <row r="94" spans="1:8" ht="27.6">
      <c r="B94" s="216">
        <v>3</v>
      </c>
      <c r="C94" s="216" t="s">
        <v>204</v>
      </c>
      <c r="D94" s="216" t="s">
        <v>175</v>
      </c>
      <c r="E94" s="216" t="s">
        <v>175</v>
      </c>
      <c r="F94" s="217">
        <v>3</v>
      </c>
      <c r="G94" s="217" t="s">
        <v>129</v>
      </c>
    </row>
    <row r="95" spans="1:8" ht="27.6">
      <c r="B95" s="216">
        <v>4</v>
      </c>
      <c r="C95" s="216" t="s">
        <v>205</v>
      </c>
      <c r="D95" s="216" t="s">
        <v>206</v>
      </c>
      <c r="E95" s="216" t="s">
        <v>178</v>
      </c>
      <c r="F95" s="217">
        <v>3</v>
      </c>
      <c r="G95" s="217" t="s">
        <v>129</v>
      </c>
    </row>
    <row r="96" spans="1:8" ht="27.6">
      <c r="B96" s="216">
        <v>5</v>
      </c>
      <c r="C96" s="216" t="s">
        <v>207</v>
      </c>
      <c r="D96" s="216" t="s">
        <v>208</v>
      </c>
      <c r="E96" s="216" t="s">
        <v>209</v>
      </c>
      <c r="F96" s="217">
        <v>3</v>
      </c>
      <c r="G96" s="217" t="s">
        <v>129</v>
      </c>
    </row>
    <row r="97" spans="1:7" ht="13.8">
      <c r="B97" s="216">
        <v>6</v>
      </c>
      <c r="C97" s="216" t="s">
        <v>210</v>
      </c>
      <c r="D97" s="216" t="s">
        <v>211</v>
      </c>
      <c r="E97" s="216" t="s">
        <v>212</v>
      </c>
      <c r="F97" s="217">
        <v>3</v>
      </c>
      <c r="G97" s="217" t="s">
        <v>129</v>
      </c>
    </row>
    <row r="98" spans="1:7" ht="14.4" thickBot="1">
      <c r="B98" s="92"/>
      <c r="C98" s="93"/>
      <c r="D98" s="93"/>
      <c r="E98" s="93"/>
      <c r="F98" s="93"/>
    </row>
    <row r="99" spans="1:7" ht="14.4" thickBot="1">
      <c r="A99" s="210" t="s">
        <v>213</v>
      </c>
      <c r="B99" s="211"/>
      <c r="C99" s="211"/>
      <c r="D99" s="211"/>
      <c r="E99" s="211"/>
      <c r="F99" s="212"/>
    </row>
    <row r="100" spans="1:7" ht="28.2" thickBot="1">
      <c r="B100" s="92">
        <v>1</v>
      </c>
      <c r="C100" s="93" t="s">
        <v>214</v>
      </c>
      <c r="D100" s="93" t="s">
        <v>29</v>
      </c>
      <c r="E100" s="93" t="s">
        <v>215</v>
      </c>
      <c r="F100" s="94">
        <v>3</v>
      </c>
      <c r="G100" s="94" t="s">
        <v>129</v>
      </c>
    </row>
    <row r="101" spans="1:7" ht="14.4" thickBot="1">
      <c r="B101" s="92">
        <v>2</v>
      </c>
      <c r="C101" s="93" t="s">
        <v>216</v>
      </c>
      <c r="D101" s="93" t="s">
        <v>217</v>
      </c>
      <c r="E101" s="93" t="s">
        <v>218</v>
      </c>
      <c r="F101" s="94">
        <v>3</v>
      </c>
      <c r="G101" s="94" t="s">
        <v>129</v>
      </c>
    </row>
    <row r="102" spans="1:7" ht="42" thickBot="1">
      <c r="B102" s="92">
        <v>3</v>
      </c>
      <c r="C102" s="93" t="s">
        <v>219</v>
      </c>
      <c r="D102" s="93" t="s">
        <v>145</v>
      </c>
      <c r="E102" s="93" t="s">
        <v>145</v>
      </c>
      <c r="F102" s="94">
        <v>3</v>
      </c>
      <c r="G102" s="94" t="s">
        <v>129</v>
      </c>
    </row>
    <row r="103" spans="1:7" ht="14.4" thickBot="1">
      <c r="B103" s="92">
        <v>4</v>
      </c>
      <c r="C103" s="93" t="s">
        <v>220</v>
      </c>
      <c r="D103" s="93" t="s">
        <v>147</v>
      </c>
      <c r="E103" s="93" t="s">
        <v>221</v>
      </c>
      <c r="F103" s="94">
        <v>3</v>
      </c>
      <c r="G103" s="94" t="s">
        <v>129</v>
      </c>
    </row>
    <row r="104" spans="1:7" ht="28.2" thickBot="1">
      <c r="B104" s="92">
        <v>5</v>
      </c>
      <c r="C104" s="93" t="s">
        <v>222</v>
      </c>
      <c r="D104" s="93" t="s">
        <v>148</v>
      </c>
      <c r="E104" s="93" t="s">
        <v>223</v>
      </c>
      <c r="F104" s="94">
        <v>3</v>
      </c>
      <c r="G104" s="94" t="s">
        <v>129</v>
      </c>
    </row>
    <row r="105" spans="1:7" ht="42" thickBot="1">
      <c r="B105" s="92">
        <v>6</v>
      </c>
      <c r="C105" s="93" t="s">
        <v>224</v>
      </c>
      <c r="D105" s="93" t="s">
        <v>225</v>
      </c>
      <c r="E105" s="93" t="s">
        <v>225</v>
      </c>
      <c r="F105" s="94">
        <v>3</v>
      </c>
      <c r="G105" s="94" t="s">
        <v>129</v>
      </c>
    </row>
    <row r="106" spans="1:7" ht="14.4" thickBot="1">
      <c r="A106" s="92"/>
      <c r="B106" s="93"/>
      <c r="C106" s="93"/>
      <c r="D106" s="93"/>
      <c r="E106" s="93"/>
      <c r="G106" s="93"/>
    </row>
    <row r="107" spans="1:7" ht="14.4" thickBot="1">
      <c r="A107" s="210" t="s">
        <v>226</v>
      </c>
      <c r="B107" s="211"/>
      <c r="C107" s="211"/>
      <c r="D107" s="211"/>
      <c r="E107" s="211"/>
      <c r="F107" s="212"/>
    </row>
    <row r="108" spans="1:7" ht="28.2" thickBot="1">
      <c r="B108" s="92">
        <v>1</v>
      </c>
      <c r="C108" s="93" t="s">
        <v>227</v>
      </c>
      <c r="D108" s="93" t="s">
        <v>152</v>
      </c>
      <c r="E108" s="93" t="s">
        <v>228</v>
      </c>
      <c r="F108" s="94">
        <v>3</v>
      </c>
      <c r="G108" s="94" t="s">
        <v>129</v>
      </c>
    </row>
    <row r="109" spans="1:7" ht="14.4" thickBot="1">
      <c r="B109" s="92">
        <v>2</v>
      </c>
      <c r="C109" s="93" t="s">
        <v>229</v>
      </c>
      <c r="D109" s="93" t="s">
        <v>230</v>
      </c>
      <c r="E109" s="93" t="s">
        <v>231</v>
      </c>
      <c r="F109" s="94">
        <v>3</v>
      </c>
      <c r="G109" s="94" t="s">
        <v>129</v>
      </c>
    </row>
    <row r="110" spans="1:7" ht="28.2" thickBot="1">
      <c r="B110" s="92">
        <v>3</v>
      </c>
      <c r="C110" s="93" t="s">
        <v>232</v>
      </c>
      <c r="D110" s="93" t="s">
        <v>233</v>
      </c>
      <c r="E110" s="93" t="s">
        <v>234</v>
      </c>
      <c r="F110" s="94">
        <v>3</v>
      </c>
      <c r="G110" s="94" t="s">
        <v>129</v>
      </c>
    </row>
    <row r="111" spans="1:7" ht="28.2" thickBot="1">
      <c r="B111" s="92">
        <v>4</v>
      </c>
      <c r="C111" s="93" t="s">
        <v>235</v>
      </c>
      <c r="D111" s="93" t="s">
        <v>236</v>
      </c>
      <c r="E111" s="93" t="s">
        <v>237</v>
      </c>
      <c r="F111" s="94">
        <v>3</v>
      </c>
      <c r="G111" s="94" t="s">
        <v>129</v>
      </c>
    </row>
    <row r="112" spans="1:7" ht="28.2" thickBot="1">
      <c r="B112" s="92">
        <v>5</v>
      </c>
      <c r="C112" s="93" t="s">
        <v>238</v>
      </c>
      <c r="D112" s="95" t="s">
        <v>154</v>
      </c>
      <c r="E112" s="93" t="s">
        <v>239</v>
      </c>
      <c r="F112" s="94">
        <v>3</v>
      </c>
      <c r="G112" s="94" t="s">
        <v>129</v>
      </c>
    </row>
    <row r="113" spans="1:7" ht="42" thickBot="1">
      <c r="B113" s="92">
        <v>6</v>
      </c>
      <c r="C113" s="93" t="s">
        <v>240</v>
      </c>
      <c r="D113" s="93" t="s">
        <v>241</v>
      </c>
      <c r="E113" s="93" t="s">
        <v>241</v>
      </c>
      <c r="F113" s="94">
        <v>3</v>
      </c>
      <c r="G113" s="94" t="s">
        <v>129</v>
      </c>
    </row>
    <row r="114" spans="1:7" ht="14.4" thickBot="1">
      <c r="A114" s="92"/>
      <c r="B114" s="93"/>
      <c r="C114" s="93"/>
      <c r="D114" s="93"/>
      <c r="E114" s="93"/>
      <c r="F114" s="93"/>
    </row>
    <row r="115" spans="1:7" ht="14.4" thickBot="1">
      <c r="A115" s="210" t="s">
        <v>242</v>
      </c>
      <c r="B115" s="211"/>
      <c r="C115" s="211"/>
      <c r="D115" s="211"/>
      <c r="E115" s="211"/>
      <c r="F115" s="212"/>
    </row>
    <row r="116" spans="1:7" ht="14.4" thickBot="1">
      <c r="B116" s="92">
        <v>1</v>
      </c>
      <c r="C116" s="93" t="s">
        <v>243</v>
      </c>
      <c r="D116" s="93" t="s">
        <v>191</v>
      </c>
      <c r="E116" s="93" t="s">
        <v>244</v>
      </c>
      <c r="F116" s="94">
        <v>3</v>
      </c>
      <c r="G116" s="94" t="s">
        <v>129</v>
      </c>
    </row>
    <row r="117" spans="1:7" ht="28.2" thickBot="1">
      <c r="B117" s="92">
        <v>2</v>
      </c>
      <c r="C117" s="93" t="s">
        <v>245</v>
      </c>
      <c r="D117" s="93" t="s">
        <v>165</v>
      </c>
      <c r="E117" s="93" t="s">
        <v>246</v>
      </c>
      <c r="F117" s="94">
        <v>3</v>
      </c>
      <c r="G117" s="94" t="s">
        <v>129</v>
      </c>
    </row>
    <row r="118" spans="1:7" ht="28.2" thickBot="1">
      <c r="B118" s="92">
        <v>3</v>
      </c>
      <c r="C118" s="93" t="s">
        <v>247</v>
      </c>
      <c r="D118" s="93" t="s">
        <v>248</v>
      </c>
      <c r="E118" s="93" t="s">
        <v>249</v>
      </c>
      <c r="F118" s="94">
        <v>3</v>
      </c>
      <c r="G118" s="94" t="s">
        <v>129</v>
      </c>
    </row>
    <row r="119" spans="1:7" ht="28.2" thickBot="1">
      <c r="B119" s="92">
        <v>4</v>
      </c>
      <c r="C119" s="93" t="s">
        <v>250</v>
      </c>
      <c r="D119" s="93" t="s">
        <v>251</v>
      </c>
      <c r="E119" s="93" t="s">
        <v>252</v>
      </c>
      <c r="F119" s="94">
        <v>3</v>
      </c>
      <c r="G119" s="94" t="s">
        <v>129</v>
      </c>
    </row>
    <row r="120" spans="1:7" ht="14.4" thickBot="1">
      <c r="B120" s="92">
        <v>5</v>
      </c>
      <c r="C120" s="93" t="s">
        <v>253</v>
      </c>
      <c r="D120" s="93" t="s">
        <v>254</v>
      </c>
      <c r="E120" s="93" t="s">
        <v>254</v>
      </c>
      <c r="F120" s="94">
        <v>3</v>
      </c>
      <c r="G120" s="94" t="s">
        <v>129</v>
      </c>
    </row>
    <row r="121" spans="1:7" ht="42" thickBot="1">
      <c r="B121" s="92">
        <v>6</v>
      </c>
      <c r="C121" s="93" t="s">
        <v>255</v>
      </c>
      <c r="D121" s="93" t="s">
        <v>169</v>
      </c>
      <c r="E121" s="93" t="s">
        <v>256</v>
      </c>
      <c r="F121" s="94">
        <v>3</v>
      </c>
      <c r="G121" s="94" t="s">
        <v>129</v>
      </c>
    </row>
  </sheetData>
  <mergeCells count="8">
    <mergeCell ref="G88:G89"/>
    <mergeCell ref="A99:F99"/>
    <mergeCell ref="A107:F107"/>
    <mergeCell ref="A115:F115"/>
    <mergeCell ref="E88:E89"/>
    <mergeCell ref="F88:F89"/>
    <mergeCell ref="A90:F90"/>
    <mergeCell ref="B88:B8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tabSelected="1" topLeftCell="A73" workbookViewId="0">
      <selection activeCell="E96" sqref="E96"/>
    </sheetView>
  </sheetViews>
  <sheetFormatPr defaultColWidth="14.44140625" defaultRowHeight="13.2"/>
  <cols>
    <col min="1" max="1" width="3.21875" style="144" bestFit="1" customWidth="1"/>
    <col min="2" max="2" width="53.6640625" style="144" customWidth="1"/>
    <col min="3" max="3" width="14.44140625" style="144" customWidth="1"/>
    <col min="4" max="16384" width="14.44140625" style="144"/>
  </cols>
  <sheetData>
    <row r="1" spans="1:3" ht="21" customHeight="1">
      <c r="A1" s="145" t="s">
        <v>375</v>
      </c>
    </row>
    <row r="2" spans="1:3" ht="21">
      <c r="A2" s="145" t="s">
        <v>376</v>
      </c>
    </row>
    <row r="3" spans="1:3" ht="15.75" customHeight="1">
      <c r="B3" s="147"/>
      <c r="C3" s="147"/>
    </row>
    <row r="4" spans="1:3" ht="15.75" customHeight="1">
      <c r="B4" s="148" t="s">
        <v>367</v>
      </c>
      <c r="C4" s="147"/>
    </row>
    <row r="5" spans="1:3" ht="15.75" customHeight="1">
      <c r="B5" s="147"/>
      <c r="C5" s="147"/>
    </row>
    <row r="6" spans="1:3" ht="15.75" customHeight="1">
      <c r="A6" s="160" t="s">
        <v>374</v>
      </c>
      <c r="B6" s="160" t="s">
        <v>368</v>
      </c>
      <c r="C6" s="160" t="s">
        <v>190</v>
      </c>
    </row>
    <row r="7" spans="1:3" ht="15.75" customHeight="1">
      <c r="A7" s="154">
        <v>1</v>
      </c>
      <c r="B7" s="154" t="s">
        <v>76</v>
      </c>
      <c r="C7" s="156">
        <v>2</v>
      </c>
    </row>
    <row r="8" spans="1:3" ht="15.75" customHeight="1">
      <c r="A8" s="155">
        <v>2</v>
      </c>
      <c r="B8" s="155" t="s">
        <v>2</v>
      </c>
      <c r="C8" s="157">
        <v>3</v>
      </c>
    </row>
    <row r="9" spans="1:3" ht="15.75" customHeight="1">
      <c r="A9" s="154">
        <v>3</v>
      </c>
      <c r="B9" s="154" t="s">
        <v>80</v>
      </c>
      <c r="C9" s="156">
        <v>3</v>
      </c>
    </row>
    <row r="10" spans="1:3" ht="15.75" customHeight="1">
      <c r="A10" s="155">
        <v>4</v>
      </c>
      <c r="B10" s="155" t="s">
        <v>82</v>
      </c>
      <c r="C10" s="157">
        <v>3</v>
      </c>
    </row>
    <row r="11" spans="1:3" ht="15.75" customHeight="1">
      <c r="A11" s="154">
        <v>5</v>
      </c>
      <c r="B11" s="154" t="s">
        <v>83</v>
      </c>
      <c r="C11" s="158">
        <v>3</v>
      </c>
    </row>
    <row r="12" spans="1:3" ht="15.75" customHeight="1">
      <c r="A12" s="155">
        <v>6</v>
      </c>
      <c r="B12" s="155" t="s">
        <v>85</v>
      </c>
      <c r="C12" s="159">
        <v>3</v>
      </c>
    </row>
    <row r="13" spans="1:3" ht="15.75" customHeight="1">
      <c r="A13" s="154">
        <v>7</v>
      </c>
      <c r="B13" s="154" t="s">
        <v>86</v>
      </c>
      <c r="C13" s="156">
        <v>3</v>
      </c>
    </row>
    <row r="14" spans="1:3" ht="15.75" customHeight="1"/>
    <row r="15" spans="1:3" ht="15.75" customHeight="1">
      <c r="A15" s="161" t="s">
        <v>374</v>
      </c>
      <c r="B15" s="161" t="s">
        <v>370</v>
      </c>
      <c r="C15" s="161" t="s">
        <v>190</v>
      </c>
    </row>
    <row r="16" spans="1:3" ht="15.75" customHeight="1">
      <c r="A16" s="57">
        <v>1</v>
      </c>
      <c r="B16" s="57" t="s">
        <v>93</v>
      </c>
      <c r="C16" s="156">
        <v>3</v>
      </c>
    </row>
    <row r="17" spans="1:3" ht="15.75" customHeight="1">
      <c r="A17" s="56">
        <v>2</v>
      </c>
      <c r="B17" s="56" t="s">
        <v>98</v>
      </c>
      <c r="C17" s="157">
        <v>3</v>
      </c>
    </row>
    <row r="18" spans="1:3" ht="15.75" customHeight="1">
      <c r="A18" s="57">
        <v>3</v>
      </c>
      <c r="B18" s="57" t="s">
        <v>100</v>
      </c>
      <c r="C18" s="156">
        <v>2</v>
      </c>
    </row>
    <row r="19" spans="1:3" ht="15.75" customHeight="1">
      <c r="A19" s="56">
        <v>4</v>
      </c>
      <c r="B19" s="56" t="s">
        <v>101</v>
      </c>
      <c r="C19" s="157">
        <v>3</v>
      </c>
    </row>
    <row r="20" spans="1:3" ht="15.75" customHeight="1">
      <c r="A20" s="57">
        <v>5</v>
      </c>
      <c r="B20" s="57" t="s">
        <v>10</v>
      </c>
      <c r="C20" s="156">
        <v>2</v>
      </c>
    </row>
    <row r="21" spans="1:3" ht="15.75" customHeight="1">
      <c r="A21" s="56">
        <v>6</v>
      </c>
      <c r="B21" s="56" t="s">
        <v>377</v>
      </c>
      <c r="C21" s="157">
        <v>3</v>
      </c>
    </row>
    <row r="22" spans="1:3" ht="15.75" customHeight="1">
      <c r="A22" s="57">
        <v>7</v>
      </c>
      <c r="B22" s="57" t="s">
        <v>104</v>
      </c>
      <c r="C22" s="156">
        <v>2</v>
      </c>
    </row>
    <row r="23" spans="1:3" ht="15.75" customHeight="1">
      <c r="A23" s="56">
        <v>8</v>
      </c>
      <c r="B23" s="56" t="s">
        <v>105</v>
      </c>
      <c r="C23" s="157">
        <v>3</v>
      </c>
    </row>
    <row r="24" spans="1:3" ht="15.75" customHeight="1">
      <c r="A24" s="57">
        <v>9</v>
      </c>
      <c r="B24" s="57" t="s">
        <v>27</v>
      </c>
      <c r="C24" s="156">
        <v>3</v>
      </c>
    </row>
    <row r="25" spans="1:3" ht="15.75" customHeight="1">
      <c r="B25" s="146"/>
      <c r="C25" s="152"/>
    </row>
    <row r="26" spans="1:3" ht="15.75" customHeight="1">
      <c r="A26" s="161" t="s">
        <v>374</v>
      </c>
      <c r="B26" s="161" t="s">
        <v>371</v>
      </c>
      <c r="C26" s="161" t="s">
        <v>190</v>
      </c>
    </row>
    <row r="27" spans="1:3" ht="15.75" customHeight="1">
      <c r="A27" s="57">
        <v>1</v>
      </c>
      <c r="B27" s="57" t="s">
        <v>111</v>
      </c>
      <c r="C27" s="156">
        <v>3</v>
      </c>
    </row>
    <row r="28" spans="1:3" ht="15.75" customHeight="1">
      <c r="A28" s="56">
        <v>2</v>
      </c>
      <c r="B28" s="56" t="s">
        <v>120</v>
      </c>
      <c r="C28" s="157">
        <v>3</v>
      </c>
    </row>
    <row r="29" spans="1:3" ht="15.75" customHeight="1">
      <c r="A29" s="57">
        <v>3</v>
      </c>
      <c r="B29" s="57" t="s">
        <v>121</v>
      </c>
      <c r="C29" s="156">
        <v>3</v>
      </c>
    </row>
    <row r="30" spans="1:3" ht="15.75" customHeight="1">
      <c r="A30" s="56">
        <v>4</v>
      </c>
      <c r="B30" s="56" t="s">
        <v>123</v>
      </c>
      <c r="C30" s="157">
        <v>3</v>
      </c>
    </row>
    <row r="31" spans="1:3" ht="15.75" customHeight="1">
      <c r="A31" s="57">
        <v>5</v>
      </c>
      <c r="B31" s="57" t="s">
        <v>124</v>
      </c>
      <c r="C31" s="156">
        <v>3</v>
      </c>
    </row>
    <row r="32" spans="1:3" ht="15.75" customHeight="1">
      <c r="A32" s="63">
        <v>6</v>
      </c>
      <c r="B32" s="63" t="s">
        <v>116</v>
      </c>
      <c r="C32" s="163">
        <v>3</v>
      </c>
    </row>
    <row r="33" spans="1:6" ht="15.75" customHeight="1">
      <c r="A33" s="63">
        <v>7</v>
      </c>
      <c r="B33" s="63" t="s">
        <v>128</v>
      </c>
      <c r="C33" s="163">
        <v>3</v>
      </c>
    </row>
    <row r="34" spans="1:6" ht="15.75" customHeight="1">
      <c r="B34" s="44"/>
      <c r="C34" s="151"/>
    </row>
    <row r="35" spans="1:6" ht="15.75" customHeight="1">
      <c r="B35" s="162" t="s">
        <v>378</v>
      </c>
      <c r="C35" s="151"/>
    </row>
    <row r="36" spans="1:6" ht="15.75" customHeight="1">
      <c r="B36" s="162"/>
      <c r="C36" s="151"/>
    </row>
    <row r="37" spans="1:6" ht="15.75" customHeight="1">
      <c r="B37" s="162" t="s">
        <v>141</v>
      </c>
      <c r="C37" s="151"/>
    </row>
    <row r="38" spans="1:6" ht="15.75" customHeight="1">
      <c r="A38" s="63">
        <v>1</v>
      </c>
      <c r="B38" s="63" t="s">
        <v>29</v>
      </c>
      <c r="C38" s="163">
        <v>3</v>
      </c>
    </row>
    <row r="39" spans="1:6" ht="15.75" customHeight="1">
      <c r="A39" s="63">
        <v>2</v>
      </c>
      <c r="B39" s="63" t="s">
        <v>217</v>
      </c>
      <c r="C39" s="163">
        <v>3</v>
      </c>
    </row>
    <row r="40" spans="1:6" ht="15.75" customHeight="1">
      <c r="E40" s="162"/>
      <c r="F40" s="151"/>
    </row>
    <row r="41" spans="1:6" ht="15.75" customHeight="1">
      <c r="B41" s="162" t="s">
        <v>150</v>
      </c>
      <c r="C41" s="151"/>
    </row>
    <row r="42" spans="1:6" ht="15.75" customHeight="1">
      <c r="A42" s="63">
        <v>1</v>
      </c>
      <c r="B42" s="63" t="s">
        <v>152</v>
      </c>
      <c r="C42" s="163">
        <v>3</v>
      </c>
    </row>
    <row r="43" spans="1:6" ht="15.75" customHeight="1">
      <c r="A43" s="63">
        <v>2</v>
      </c>
      <c r="B43" s="63" t="s">
        <v>230</v>
      </c>
      <c r="C43" s="163">
        <v>3</v>
      </c>
    </row>
    <row r="44" spans="1:6" ht="15.75" customHeight="1"/>
    <row r="45" spans="1:6" ht="15.75" customHeight="1">
      <c r="B45" s="162" t="s">
        <v>162</v>
      </c>
      <c r="C45" s="151"/>
    </row>
    <row r="46" spans="1:6" ht="15.75" customHeight="1">
      <c r="A46" s="63">
        <v>1</v>
      </c>
      <c r="B46" s="63" t="s">
        <v>191</v>
      </c>
      <c r="C46" s="163">
        <v>3</v>
      </c>
    </row>
    <row r="47" spans="1:6" ht="15.75" customHeight="1">
      <c r="A47" s="63">
        <v>2</v>
      </c>
      <c r="B47" s="63" t="s">
        <v>165</v>
      </c>
      <c r="C47" s="163">
        <v>3</v>
      </c>
    </row>
    <row r="48" spans="1:6" ht="15.75" customHeight="1"/>
    <row r="49" spans="1:3" ht="15.75" customHeight="1">
      <c r="B49" s="162" t="s">
        <v>171</v>
      </c>
      <c r="C49" s="151"/>
    </row>
    <row r="50" spans="1:3" ht="15.75" customHeight="1">
      <c r="A50" s="63">
        <v>1</v>
      </c>
      <c r="B50" s="63" t="s">
        <v>200</v>
      </c>
      <c r="C50" s="163">
        <v>3</v>
      </c>
    </row>
    <row r="51" spans="1:3" ht="15.75" customHeight="1">
      <c r="A51" s="63">
        <v>2</v>
      </c>
      <c r="B51" s="63" t="s">
        <v>176</v>
      </c>
      <c r="C51" s="163">
        <v>3</v>
      </c>
    </row>
    <row r="52" spans="1:3" ht="15.75" customHeight="1">
      <c r="B52" s="44"/>
    </row>
    <row r="53" spans="1:3" ht="15.75" customHeight="1">
      <c r="B53" s="172" t="s">
        <v>380</v>
      </c>
    </row>
    <row r="54" spans="1:3" ht="15.75" customHeight="1">
      <c r="A54" s="164">
        <v>1</v>
      </c>
      <c r="B54" s="165" t="s">
        <v>131</v>
      </c>
      <c r="C54" s="166">
        <v>4</v>
      </c>
    </row>
    <row r="55" spans="1:3" ht="15.75" customHeight="1">
      <c r="A55" s="164">
        <v>2</v>
      </c>
      <c r="B55" s="167" t="s">
        <v>138</v>
      </c>
      <c r="C55" s="168">
        <v>2</v>
      </c>
    </row>
    <row r="56" spans="1:3" ht="15.75" customHeight="1">
      <c r="A56" s="164">
        <v>3</v>
      </c>
      <c r="B56" s="167" t="s">
        <v>379</v>
      </c>
      <c r="C56" s="168">
        <v>4</v>
      </c>
    </row>
    <row r="57" spans="1:3" ht="15.75" customHeight="1">
      <c r="A57" s="169">
        <v>4</v>
      </c>
      <c r="B57" s="170" t="s">
        <v>381</v>
      </c>
      <c r="C57" s="171">
        <v>6</v>
      </c>
    </row>
    <row r="58" spans="1:3" ht="15.75" customHeight="1"/>
    <row r="59" spans="1:3" ht="15.75" customHeight="1">
      <c r="B59" s="148" t="s">
        <v>369</v>
      </c>
    </row>
    <row r="60" spans="1:3" ht="15.75" customHeight="1"/>
    <row r="61" spans="1:3" ht="15.75" customHeight="1">
      <c r="A61" s="160" t="s">
        <v>374</v>
      </c>
      <c r="B61" s="160" t="s">
        <v>382</v>
      </c>
      <c r="C61" s="160" t="s">
        <v>190</v>
      </c>
    </row>
    <row r="62" spans="1:3" ht="15.75" customHeight="1">
      <c r="A62" s="154">
        <v>1</v>
      </c>
      <c r="B62" s="154" t="s">
        <v>262</v>
      </c>
      <c r="C62" s="156">
        <v>2</v>
      </c>
    </row>
    <row r="63" spans="1:3" ht="15.75" customHeight="1">
      <c r="A63" s="155">
        <v>2</v>
      </c>
      <c r="B63" s="155" t="s">
        <v>265</v>
      </c>
      <c r="C63" s="157">
        <v>3</v>
      </c>
    </row>
    <row r="64" spans="1:3" ht="15.75" customHeight="1">
      <c r="A64" s="154">
        <v>3</v>
      </c>
      <c r="B64" s="154" t="s">
        <v>267</v>
      </c>
      <c r="C64" s="156">
        <v>3</v>
      </c>
    </row>
    <row r="65" spans="1:3" ht="15.75" customHeight="1">
      <c r="A65" s="155">
        <v>4</v>
      </c>
      <c r="B65" s="155" t="s">
        <v>269</v>
      </c>
      <c r="C65" s="157">
        <v>3</v>
      </c>
    </row>
    <row r="66" spans="1:3" ht="15.75" customHeight="1">
      <c r="A66" s="154">
        <v>5</v>
      </c>
      <c r="B66" s="154" t="s">
        <v>271</v>
      </c>
      <c r="C66" s="158">
        <v>3</v>
      </c>
    </row>
    <row r="67" spans="1:3" ht="15.75" customHeight="1">
      <c r="A67" s="155">
        <v>6</v>
      </c>
      <c r="B67" s="155" t="s">
        <v>273</v>
      </c>
      <c r="C67" s="159">
        <v>3</v>
      </c>
    </row>
    <row r="68" spans="1:3" ht="15.75" customHeight="1">
      <c r="A68" s="154">
        <v>7</v>
      </c>
      <c r="B68" s="154" t="s">
        <v>275</v>
      </c>
      <c r="C68" s="156">
        <v>3</v>
      </c>
    </row>
    <row r="69" spans="1:3" ht="15.75" customHeight="1">
      <c r="B69" s="153"/>
      <c r="C69" s="150"/>
    </row>
    <row r="70" spans="1:3" ht="15.75" customHeight="1"/>
    <row r="71" spans="1:3" ht="15.75" customHeight="1">
      <c r="A71" s="161" t="s">
        <v>374</v>
      </c>
      <c r="B71" s="161" t="s">
        <v>372</v>
      </c>
      <c r="C71" s="161"/>
    </row>
    <row r="72" spans="1:3" ht="15.75" customHeight="1">
      <c r="A72" s="57">
        <v>1</v>
      </c>
      <c r="B72" s="57" t="s">
        <v>283</v>
      </c>
      <c r="C72" s="156">
        <v>3</v>
      </c>
    </row>
    <row r="73" spans="1:3" ht="15.75" customHeight="1">
      <c r="A73" s="56">
        <v>2</v>
      </c>
      <c r="B73" s="56" t="s">
        <v>98</v>
      </c>
      <c r="C73" s="157">
        <v>3</v>
      </c>
    </row>
    <row r="74" spans="1:3" ht="15.75" customHeight="1">
      <c r="A74" s="57">
        <v>3</v>
      </c>
      <c r="B74" s="57" t="s">
        <v>100</v>
      </c>
      <c r="C74" s="156">
        <v>2</v>
      </c>
    </row>
    <row r="75" spans="1:3" ht="15.75" customHeight="1">
      <c r="A75" s="56">
        <v>4</v>
      </c>
      <c r="B75" s="56" t="s">
        <v>298</v>
      </c>
      <c r="C75" s="157">
        <v>3</v>
      </c>
    </row>
    <row r="76" spans="1:3" ht="15.75" customHeight="1">
      <c r="A76" s="57">
        <v>5</v>
      </c>
      <c r="B76" s="57" t="s">
        <v>300</v>
      </c>
      <c r="C76" s="156">
        <v>2</v>
      </c>
    </row>
    <row r="77" spans="1:3" ht="15.75" customHeight="1">
      <c r="A77" s="56">
        <v>6</v>
      </c>
      <c r="B77" s="56" t="s">
        <v>302</v>
      </c>
      <c r="C77" s="157">
        <v>3</v>
      </c>
    </row>
    <row r="78" spans="1:3" ht="15" customHeight="1">
      <c r="A78" s="57">
        <v>7</v>
      </c>
      <c r="B78" s="57" t="s">
        <v>304</v>
      </c>
      <c r="C78" s="156">
        <v>2</v>
      </c>
    </row>
    <row r="79" spans="1:3" ht="15.75" customHeight="1">
      <c r="A79" s="56">
        <v>8</v>
      </c>
      <c r="B79" s="56" t="s">
        <v>306</v>
      </c>
      <c r="C79" s="157">
        <v>3</v>
      </c>
    </row>
    <row r="80" spans="1:3" ht="15.75" customHeight="1">
      <c r="A80" s="57">
        <v>9</v>
      </c>
      <c r="B80" s="57" t="s">
        <v>310</v>
      </c>
      <c r="C80" s="156">
        <v>3</v>
      </c>
    </row>
    <row r="81" spans="1:3" ht="15.75" customHeight="1">
      <c r="A81" s="149"/>
      <c r="B81" s="153"/>
      <c r="C81" s="153"/>
    </row>
    <row r="82" spans="1:3" ht="15.75" customHeight="1">
      <c r="A82" s="149"/>
      <c r="B82" s="149"/>
      <c r="C82" s="149"/>
    </row>
    <row r="83" spans="1:3" ht="15.75" customHeight="1">
      <c r="A83" s="161"/>
      <c r="B83" s="161" t="s">
        <v>373</v>
      </c>
      <c r="C83" s="161"/>
    </row>
    <row r="84" spans="1:3" ht="15.75" customHeight="1">
      <c r="A84" s="57">
        <v>1</v>
      </c>
      <c r="B84" s="57" t="s">
        <v>318</v>
      </c>
      <c r="C84" s="156">
        <v>3</v>
      </c>
    </row>
    <row r="85" spans="1:3" ht="15.75" customHeight="1">
      <c r="A85" s="56">
        <v>2</v>
      </c>
      <c r="B85" s="56" t="s">
        <v>332</v>
      </c>
      <c r="C85" s="157">
        <v>3</v>
      </c>
    </row>
    <row r="86" spans="1:3" ht="15.75" customHeight="1">
      <c r="A86" s="57">
        <v>3</v>
      </c>
      <c r="B86" s="57" t="s">
        <v>334</v>
      </c>
      <c r="C86" s="156">
        <v>3</v>
      </c>
    </row>
    <row r="87" spans="1:3" ht="15.75" customHeight="1">
      <c r="A87" s="56">
        <v>4</v>
      </c>
      <c r="B87" s="56" t="s">
        <v>336</v>
      </c>
      <c r="C87" s="157">
        <v>3</v>
      </c>
    </row>
    <row r="88" spans="1:3" ht="15.75" customHeight="1">
      <c r="A88" s="57">
        <v>5</v>
      </c>
      <c r="B88" s="57" t="s">
        <v>338</v>
      </c>
      <c r="C88" s="156">
        <v>3</v>
      </c>
    </row>
    <row r="89" spans="1:3" ht="15.75" customHeight="1">
      <c r="A89" s="219">
        <v>6</v>
      </c>
      <c r="B89" s="46" t="s">
        <v>446</v>
      </c>
      <c r="C89" s="151">
        <v>3</v>
      </c>
    </row>
    <row r="90" spans="1:3" ht="15.75" customHeight="1">
      <c r="A90" s="220">
        <v>7</v>
      </c>
      <c r="B90" s="46" t="s">
        <v>447</v>
      </c>
      <c r="C90" s="151">
        <v>3</v>
      </c>
    </row>
    <row r="91" spans="1:3" ht="15.75" customHeight="1"/>
    <row r="92" spans="1:3" ht="15.75" customHeight="1">
      <c r="B92" s="172" t="s">
        <v>448</v>
      </c>
    </row>
    <row r="93" spans="1:3" ht="15.75" customHeight="1">
      <c r="A93" s="144">
        <v>1</v>
      </c>
      <c r="B93" s="216" t="s">
        <v>215</v>
      </c>
      <c r="C93" s="222">
        <v>3</v>
      </c>
    </row>
    <row r="94" spans="1:3" ht="15.75" customHeight="1">
      <c r="A94" s="223">
        <v>2</v>
      </c>
      <c r="B94" s="216" t="s">
        <v>218</v>
      </c>
      <c r="C94" s="222">
        <v>3</v>
      </c>
    </row>
    <row r="95" spans="1:3" ht="15.75" customHeight="1">
      <c r="A95" s="223">
        <v>3</v>
      </c>
      <c r="B95" s="216" t="s">
        <v>201</v>
      </c>
      <c r="C95" s="221">
        <v>3</v>
      </c>
    </row>
    <row r="96" spans="1:3" ht="15.75" customHeight="1">
      <c r="A96" s="223">
        <v>4</v>
      </c>
      <c r="B96" s="216" t="s">
        <v>203</v>
      </c>
      <c r="C96" s="221">
        <v>3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Petunjuk</vt:lpstr>
      <vt:lpstr>KONVERSI (IP)</vt:lpstr>
      <vt:lpstr>KONVERSI REGULER</vt:lpstr>
      <vt:lpstr>susunan matakuliah</vt:lpstr>
      <vt:lpstr>penawaran kuliah</vt:lpstr>
    </vt:vector>
  </TitlesOfParts>
  <Company>Komunikasi UII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HP</cp:lastModifiedBy>
  <cp:lastPrinted>2014-07-15T19:08:50Z</cp:lastPrinted>
  <dcterms:created xsi:type="dcterms:W3CDTF">2008-02-18T04:22:48Z</dcterms:created>
  <dcterms:modified xsi:type="dcterms:W3CDTF">2023-07-27T03:35:24Z</dcterms:modified>
</cp:coreProperties>
</file>